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FITTI PASSIVI_al 31.03.2023" sheetId="1" r:id="rId1"/>
    <sheet name="FITTI PASSIVI_ al 30.06.2023" sheetId="2" r:id="rId2"/>
    <sheet name="FITTI PASSIVI_ al 30.09.2023" sheetId="3" r:id="rId3"/>
    <sheet name="FITTI PASSIVI_ al 31.12.2023" sheetId="4" r:id="rId4"/>
  </sheets>
  <definedNames>
    <definedName name="_xlnm.Print_Area" localSheetId="1">'FITTI PASSIVI_ al 30.06.2023'!$A$1:$H$28</definedName>
    <definedName name="_xlnm.Print_Area" localSheetId="2">'FITTI PASSIVI_ al 30.09.2023'!$A$1:$H$28</definedName>
    <definedName name="_xlnm.Print_Area" localSheetId="3">'FITTI PASSIVI_ al 31.12.2023'!$A$1:$H$28</definedName>
    <definedName name="_xlnm.Print_Area" localSheetId="0">'FITTI PASSIVI_al 31.03.2023'!$A$1:$H$28</definedName>
    <definedName name="Excel_BuiltIn_Print_Area" localSheetId="0">'FITTI PASSIVI_al 31.03.2023'!$A$1:$H$28</definedName>
    <definedName name="Excel_BuiltIn_Print_Area" localSheetId="1">'FITTI PASSIVI_ al 30.06.2023'!$A$1:$H$28</definedName>
    <definedName name="Excel_BuiltIn_Print_Area" localSheetId="2">'FITTI PASSIVI_ al 30.09.2023'!$A$1:$H$28</definedName>
    <definedName name="Excel_BuiltIn_Print_Area" localSheetId="3">'FITTI PASSIVI_ al 31.12.2023'!$A$1:$H$28</definedName>
  </definedNames>
  <calcPr fullCalcOnLoad="1"/>
</workbook>
</file>

<file path=xl/sharedStrings.xml><?xml version="1.0" encoding="utf-8"?>
<sst xmlns="http://schemas.openxmlformats.org/spreadsheetml/2006/main" count="637" uniqueCount="100">
  <si>
    <t xml:space="preserve">ELENCO CANONI DI LOCAZIONE  VERSATI DAL 01.01.2023 AL 31.03.2023 - D.lgs 33 del 14.3.2013 art. 30 </t>
  </si>
  <si>
    <t>N°</t>
  </si>
  <si>
    <t>UBICAZIONE</t>
  </si>
  <si>
    <t>DESCRIZIONE IMMOBILE</t>
  </si>
  <si>
    <t>INDIRIZZO</t>
  </si>
  <si>
    <t>PROPRIETA' O AVENTE TITOLO</t>
  </si>
  <si>
    <t>ATTIVITA' IVI SVOLTA</t>
  </si>
  <si>
    <t>CONDUTTORE</t>
  </si>
  <si>
    <t>CONTRATTO</t>
  </si>
  <si>
    <t xml:space="preserve">TOT. MANDATI DI PAGAMENTO-CANONI VERSATI </t>
  </si>
  <si>
    <t>RIF.</t>
  </si>
  <si>
    <t xml:space="preserve">REP. </t>
  </si>
  <si>
    <t>ANITA</t>
  </si>
  <si>
    <t>CAMPO SPORTIVO</t>
  </si>
  <si>
    <t>Via Valle Umana</t>
  </si>
  <si>
    <t>SOELIA SPA</t>
  </si>
  <si>
    <t>COMUNE DI ARGENTA</t>
  </si>
  <si>
    <t>Rep. 10353 del 27/05/2019</t>
  </si>
  <si>
    <t>ARGENTA</t>
  </si>
  <si>
    <t xml:space="preserve">IMMOBILE IN ARGENTA ZONA INDUSTRIALE VIA L. NERVI N. 1/b </t>
  </si>
  <si>
    <t>Via Pier Luigi Nervi, n. 1/b</t>
  </si>
  <si>
    <t>SOELIA S.P.A.</t>
  </si>
  <si>
    <t>CENTRO PER ATTIVITA' MOTORIA-RICREATIVA-SOCIALE</t>
  </si>
  <si>
    <t>Rep. 10265 del 24/04/2013</t>
  </si>
  <si>
    <t xml:space="preserve">PORZIONE DI IMMOBILE IN ARGENTA VIA CIRCONVALLAZIONE N. 21/a, SEDE SETTORE CULTURA </t>
  </si>
  <si>
    <t>Via Circonvallazione, n. 21/a</t>
  </si>
  <si>
    <t>SOC. SOELIA SPA</t>
  </si>
  <si>
    <t>CULTURA SERVIZI SOCIALI ASSOCIAZIONI</t>
  </si>
  <si>
    <t>Rep. 10360 del 27/05/2019</t>
  </si>
  <si>
    <t>IMPIANTO SPORTIVO</t>
  </si>
  <si>
    <t>Via Napoli</t>
  </si>
  <si>
    <t>Rep. 10349 del 27/05/2019</t>
  </si>
  <si>
    <t>Via Porcari Michelangelo</t>
  </si>
  <si>
    <t>Rep. 10348 del 27/05/2019</t>
  </si>
  <si>
    <t>BOCCIODROMO, CENTRO ANZIANI</t>
  </si>
  <si>
    <t>Via del Fitto, n. 1, n. 1/a, n. 1/b, n. 1/c</t>
  </si>
  <si>
    <t>Rep. 10358 del 27/05/2019</t>
  </si>
  <si>
    <t>EX MACELLO (SEDE VALLEPEGA)</t>
  </si>
  <si>
    <t>Via Circonvallazione, n. 65</t>
  </si>
  <si>
    <t>SEDE ASSOCIAZIONI</t>
  </si>
  <si>
    <t>Rep. 10359 del 27/05/2019</t>
  </si>
  <si>
    <t>BANDO</t>
  </si>
  <si>
    <t>Via Fiorana</t>
  </si>
  <si>
    <t>Rep. 10354 del 27/05/2019</t>
  </si>
  <si>
    <t>BOCCALEONE</t>
  </si>
  <si>
    <t>Via Madonnina, n. 7/a</t>
  </si>
  <si>
    <t>Rep. 10355 del 27/05/2019</t>
  </si>
  <si>
    <t>CAMPOTTO</t>
  </si>
  <si>
    <t xml:space="preserve">EDIFICIO POLIVALENTE </t>
  </si>
  <si>
    <t>Via Cardinala, n. 21 e 23</t>
  </si>
  <si>
    <t>POSTE, MEDICO, CONSIGLIO DI PARTECIPAZIONE</t>
  </si>
  <si>
    <t>Rep. 10361 del 27/05/2019</t>
  </si>
  <si>
    <t>FILO</t>
  </si>
  <si>
    <t>Via Bindella</t>
  </si>
  <si>
    <t>Rep. 10356 del 27/05/2019</t>
  </si>
  <si>
    <t>AREA CORTILIVA IN FILO ADIACENTE ALLA SCUOLA ELEMENTARE E MATERNA</t>
  </si>
  <si>
    <t>Via II Risorgimento</t>
  </si>
  <si>
    <t>Parrocchia di S.Agata in Filo</t>
  </si>
  <si>
    <t>SPAZIO RICREATIVO SCUOLA ELEMENTARE</t>
  </si>
  <si>
    <t>Rep. 9534 del 18/02/2003</t>
  </si>
  <si>
    <t>Via Oca Pisana</t>
  </si>
  <si>
    <t>SPAZIO RICREATIVO SCUOLA MATERNA</t>
  </si>
  <si>
    <t>Rep. 9123 del 10/05/2000</t>
  </si>
  <si>
    <t>PORZIONE DEL COMPLESSO IMMOBILIARE DENOMINATO "CASA DEL POPOLO" FILO</t>
  </si>
  <si>
    <t>Via VIII Settembre 1944, n.2</t>
  </si>
  <si>
    <t xml:space="preserve">presidio  P.M. </t>
  </si>
  <si>
    <t>Rep. 10224 del 10/08/2012</t>
  </si>
  <si>
    <t>LONGASTRINO</t>
  </si>
  <si>
    <t>DELEGAZIONE COMUNALE LONGASTRINO</t>
  </si>
  <si>
    <t>P.zza del Popolo, n. 1/d</t>
  </si>
  <si>
    <t>Casa del Popolo di Longastrino Soc. Coop. A.R.L.</t>
  </si>
  <si>
    <t>SEDE DELEGAZIONE, P.M. E C.di P.</t>
  </si>
  <si>
    <t>Rep. 10064 del 28.01.2010</t>
  </si>
  <si>
    <t>O.MONACALE</t>
  </si>
  <si>
    <t>SEDE P.M.</t>
  </si>
  <si>
    <t>Via Zenzalino, n. 102/a</t>
  </si>
  <si>
    <t>F.A.</t>
  </si>
  <si>
    <t>Rep. A.d.E.-Ufficio territoriale di Ferrara contratto registrato il 13/05/2020 al n. 003220-serie 3T</t>
  </si>
  <si>
    <t>Via Monti</t>
  </si>
  <si>
    <t>Rep. 10357 del 27/05/2019</t>
  </si>
  <si>
    <t>SAN BIAGIO</t>
  </si>
  <si>
    <t>Via Buriona</t>
  </si>
  <si>
    <t>Rep. 10351 del 27/05/2019</t>
  </si>
  <si>
    <t>S.BIAGIO</t>
  </si>
  <si>
    <t xml:space="preserve">UFFICIO POSTALE </t>
  </si>
  <si>
    <t>Via Giovanni Amendola, n. 21/b</t>
  </si>
  <si>
    <t>A.V.</t>
  </si>
  <si>
    <t>UFFICIO POSTALE</t>
  </si>
  <si>
    <r>
      <rPr>
        <sz val="12"/>
        <rFont val="Arial"/>
        <family val="2"/>
      </rPr>
      <t xml:space="preserve">COMUNE DI ARGENTA </t>
    </r>
    <r>
      <rPr>
        <sz val="11"/>
        <rFont val="Arial"/>
        <family val="2"/>
      </rPr>
      <t>(SUBLOCATO A POSTE ITALIANE S.P.A.)</t>
    </r>
  </si>
  <si>
    <t>Rep. 10125 del 11/04/2011</t>
  </si>
  <si>
    <t>SAN NICOLO’</t>
  </si>
  <si>
    <t>Via Parri</t>
  </si>
  <si>
    <t>Rep. 10350 del 27/05/2019</t>
  </si>
  <si>
    <t>S.M.CODIFIUME</t>
  </si>
  <si>
    <t>Via Reschiglian</t>
  </si>
  <si>
    <t>Rep. 10352 del 27/05/2019</t>
  </si>
  <si>
    <t xml:space="preserve">ELENCO CANONI DI LOCAZIONE  VERSATI DAL 01.01.2023 AL 30.06.2023 - D.lgs 33 del 14.3.2013 art. 30 </t>
  </si>
  <si>
    <t xml:space="preserve">ELENCO CANONI DI LOCAZIONE  VERSATI DAL 01.01.2023 AL 30.09.2023 - D.lgs 33 del 14.3.2013 art. 30 </t>
  </si>
  <si>
    <t xml:space="preserve">ELENCO CANONI DI LOCAZIONE  VERSATI DAL 01.01.2023 AL 31.12.2023 - D.lgs 33 del 14.3.2013 art. 30 </t>
  </si>
  <si>
    <t>4737,54*2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</si>
</sst>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dd/mm/yyyy"/>
  </numFmts>
  <fonts count="8"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textRotation="90" wrapText="1"/>
    </xf>
    <xf numFmtId="166" fontId="4" fillId="2" borderId="1" xfId="0" applyNumberFormat="1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3" fillId="0" borderId="2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/>
    </xf>
    <xf numFmtId="164" fontId="1" fillId="0" borderId="1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5"/>
  <sheetViews>
    <sheetView zoomScale="55" zoomScaleNormal="55" workbookViewId="0" topLeftCell="A1">
      <pane ySplit="4" topLeftCell="A5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32.140625" style="1" customWidth="1"/>
    <col min="4" max="4" width="19.57421875" style="1" customWidth="1"/>
    <col min="5" max="5" width="24.57421875" style="1" customWidth="1"/>
    <col min="6" max="6" width="21.57421875" style="1" customWidth="1"/>
    <col min="7" max="7" width="17.57421875" style="1" customWidth="1"/>
    <col min="8" max="8" width="42.28125" style="1" customWidth="1"/>
    <col min="9" max="9" width="46.8515625" style="2" customWidth="1"/>
    <col min="10" max="10" width="17.421875" style="3" customWidth="1"/>
    <col min="11" max="209" width="9.00390625" style="3" customWidth="1"/>
  </cols>
  <sheetData>
    <row r="1" spans="1:9" ht="8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88.5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13</v>
      </c>
      <c r="G5" s="15" t="s">
        <v>16</v>
      </c>
      <c r="H5" s="15" t="s">
        <v>17</v>
      </c>
      <c r="I5" s="16">
        <f>1961.22</f>
        <v>1961.22</v>
      </c>
      <c r="J5" s="17"/>
    </row>
    <row r="6" spans="1:10" s="15" customFormat="1" ht="88.5" customHeight="1">
      <c r="A6" s="12">
        <v>2</v>
      </c>
      <c r="B6" s="13" t="s">
        <v>18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16</v>
      </c>
      <c r="H6" s="15" t="s">
        <v>23</v>
      </c>
      <c r="I6" s="18">
        <f>10888.5</f>
        <v>10888.5</v>
      </c>
      <c r="J6" s="17"/>
    </row>
    <row r="7" spans="1:249" s="15" customFormat="1" ht="88.5" customHeight="1">
      <c r="A7" s="12">
        <v>3</v>
      </c>
      <c r="B7" s="13" t="s">
        <v>18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16</v>
      </c>
      <c r="H7" s="15" t="s">
        <v>28</v>
      </c>
      <c r="I7" s="16">
        <f>12853.8</f>
        <v>12853.8</v>
      </c>
      <c r="J7" s="17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10" s="15" customFormat="1" ht="88.5" customHeight="1">
      <c r="A8" s="12">
        <v>5</v>
      </c>
      <c r="B8" s="13" t="s">
        <v>18</v>
      </c>
      <c r="C8" s="14" t="s">
        <v>29</v>
      </c>
      <c r="D8" s="14" t="s">
        <v>30</v>
      </c>
      <c r="E8" s="14" t="s">
        <v>15</v>
      </c>
      <c r="F8" s="15" t="s">
        <v>29</v>
      </c>
      <c r="G8" s="15" t="s">
        <v>16</v>
      </c>
      <c r="H8" s="15" t="s">
        <v>31</v>
      </c>
      <c r="I8" s="16">
        <f>9342.75</f>
        <v>9342.75</v>
      </c>
      <c r="J8" s="17"/>
    </row>
    <row r="9" spans="1:10" s="15" customFormat="1" ht="88.5" customHeight="1">
      <c r="A9" s="12">
        <v>6</v>
      </c>
      <c r="B9" s="13" t="s">
        <v>18</v>
      </c>
      <c r="C9" s="14" t="s">
        <v>13</v>
      </c>
      <c r="D9" s="14" t="s">
        <v>32</v>
      </c>
      <c r="E9" s="14" t="s">
        <v>15</v>
      </c>
      <c r="F9" s="15" t="s">
        <v>13</v>
      </c>
      <c r="G9" s="15" t="s">
        <v>16</v>
      </c>
      <c r="H9" s="15" t="s">
        <v>33</v>
      </c>
      <c r="I9" s="16">
        <f>1963.87</f>
        <v>1963.87</v>
      </c>
      <c r="J9" s="17"/>
    </row>
    <row r="10" spans="1:10" s="15" customFormat="1" ht="88.5" customHeight="1">
      <c r="A10" s="12">
        <v>7</v>
      </c>
      <c r="B10" s="13" t="s">
        <v>18</v>
      </c>
      <c r="C10" s="14" t="s">
        <v>34</v>
      </c>
      <c r="D10" s="14" t="s">
        <v>35</v>
      </c>
      <c r="E10" s="14" t="s">
        <v>15</v>
      </c>
      <c r="F10" s="15" t="s">
        <v>34</v>
      </c>
      <c r="G10" s="15" t="s">
        <v>16</v>
      </c>
      <c r="H10" s="15" t="s">
        <v>36</v>
      </c>
      <c r="I10" s="20">
        <f>16993.78</f>
        <v>16993.78</v>
      </c>
      <c r="J10" s="17"/>
    </row>
    <row r="11" spans="1:10" s="15" customFormat="1" ht="88.5" customHeight="1">
      <c r="A11" s="12">
        <v>8</v>
      </c>
      <c r="B11" s="13" t="s">
        <v>18</v>
      </c>
      <c r="C11" s="14" t="s">
        <v>37</v>
      </c>
      <c r="D11" s="14" t="s">
        <v>38</v>
      </c>
      <c r="E11" s="14" t="s">
        <v>15</v>
      </c>
      <c r="F11" s="15" t="s">
        <v>39</v>
      </c>
      <c r="G11" s="15" t="s">
        <v>16</v>
      </c>
      <c r="H11" s="15" t="s">
        <v>40</v>
      </c>
      <c r="I11" s="20">
        <f>3032.64</f>
        <v>3032.64</v>
      </c>
      <c r="J11" s="17"/>
    </row>
    <row r="12" spans="1:10" s="15" customFormat="1" ht="88.5" customHeight="1">
      <c r="A12" s="12">
        <v>9</v>
      </c>
      <c r="B12" s="13" t="s">
        <v>41</v>
      </c>
      <c r="C12" s="14" t="s">
        <v>13</v>
      </c>
      <c r="D12" s="14" t="s">
        <v>42</v>
      </c>
      <c r="E12" s="14" t="s">
        <v>15</v>
      </c>
      <c r="F12" s="15" t="s">
        <v>13</v>
      </c>
      <c r="G12" s="15" t="s">
        <v>16</v>
      </c>
      <c r="H12" s="15" t="s">
        <v>43</v>
      </c>
      <c r="I12" s="16">
        <f>2208.11</f>
        <v>2208.11</v>
      </c>
      <c r="J12" s="17"/>
    </row>
    <row r="13" spans="1:10" s="15" customFormat="1" ht="88.5" customHeight="1">
      <c r="A13" s="12">
        <v>10</v>
      </c>
      <c r="B13" s="13" t="s">
        <v>44</v>
      </c>
      <c r="C13" s="14" t="s">
        <v>13</v>
      </c>
      <c r="D13" s="14" t="s">
        <v>45</v>
      </c>
      <c r="E13" s="14" t="s">
        <v>15</v>
      </c>
      <c r="F13" s="15" t="s">
        <v>13</v>
      </c>
      <c r="G13" s="15" t="s">
        <v>16</v>
      </c>
      <c r="H13" s="15" t="s">
        <v>46</v>
      </c>
      <c r="I13" s="16">
        <f>3112.63</f>
        <v>3112.63</v>
      </c>
      <c r="J13" s="17"/>
    </row>
    <row r="14" spans="1:10" s="15" customFormat="1" ht="88.5" customHeight="1">
      <c r="A14" s="12">
        <v>11</v>
      </c>
      <c r="B14" s="13" t="s">
        <v>47</v>
      </c>
      <c r="C14" s="14" t="s">
        <v>48</v>
      </c>
      <c r="D14" s="14" t="s">
        <v>49</v>
      </c>
      <c r="E14" s="14" t="s">
        <v>15</v>
      </c>
      <c r="F14" s="15" t="s">
        <v>50</v>
      </c>
      <c r="G14" s="15" t="s">
        <v>16</v>
      </c>
      <c r="H14" s="15" t="s">
        <v>51</v>
      </c>
      <c r="I14" s="18">
        <f>4432.44</f>
        <v>4432.44</v>
      </c>
      <c r="J14" s="17"/>
    </row>
    <row r="15" spans="1:10" s="15" customFormat="1" ht="88.5" customHeight="1">
      <c r="A15" s="12">
        <v>12</v>
      </c>
      <c r="B15" s="13" t="s">
        <v>52</v>
      </c>
      <c r="C15" s="14" t="s">
        <v>13</v>
      </c>
      <c r="D15" s="14" t="s">
        <v>53</v>
      </c>
      <c r="E15" s="14" t="s">
        <v>15</v>
      </c>
      <c r="F15" s="15" t="s">
        <v>13</v>
      </c>
      <c r="G15" s="15" t="s">
        <v>16</v>
      </c>
      <c r="H15" s="15" t="s">
        <v>54</v>
      </c>
      <c r="I15" s="16">
        <f>6190.83</f>
        <v>6190.83</v>
      </c>
      <c r="J15" s="17"/>
    </row>
    <row r="16" spans="1:10" s="15" customFormat="1" ht="88.5" customHeight="1">
      <c r="A16" s="12">
        <v>13</v>
      </c>
      <c r="B16" s="13" t="s">
        <v>52</v>
      </c>
      <c r="C16" s="14" t="s">
        <v>55</v>
      </c>
      <c r="D16" s="14" t="s">
        <v>56</v>
      </c>
      <c r="E16" s="14" t="s">
        <v>57</v>
      </c>
      <c r="F16" s="15" t="s">
        <v>58</v>
      </c>
      <c r="G16" s="15" t="s">
        <v>16</v>
      </c>
      <c r="H16" s="15" t="s">
        <v>59</v>
      </c>
      <c r="I16" s="16">
        <v>1352.32</v>
      </c>
      <c r="J16" s="17"/>
    </row>
    <row r="17" spans="1:10" s="15" customFormat="1" ht="88.5" customHeight="1">
      <c r="A17" s="12">
        <v>14</v>
      </c>
      <c r="B17" s="13" t="s">
        <v>52</v>
      </c>
      <c r="C17" s="14" t="s">
        <v>55</v>
      </c>
      <c r="D17" s="14" t="s">
        <v>60</v>
      </c>
      <c r="E17" s="14" t="s">
        <v>57</v>
      </c>
      <c r="F17" s="15" t="s">
        <v>61</v>
      </c>
      <c r="G17" s="15" t="s">
        <v>16</v>
      </c>
      <c r="H17" s="21" t="s">
        <v>62</v>
      </c>
      <c r="I17" s="16">
        <v>507.46</v>
      </c>
      <c r="J17" s="17"/>
    </row>
    <row r="18" spans="1:10" s="15" customFormat="1" ht="88.5" customHeight="1">
      <c r="A18" s="12">
        <v>15</v>
      </c>
      <c r="B18" s="13" t="s">
        <v>52</v>
      </c>
      <c r="C18" s="14" t="s">
        <v>63</v>
      </c>
      <c r="D18" s="14" t="s">
        <v>64</v>
      </c>
      <c r="E18" s="14" t="s">
        <v>15</v>
      </c>
      <c r="F18" s="15" t="s">
        <v>65</v>
      </c>
      <c r="G18" s="15" t="s">
        <v>16</v>
      </c>
      <c r="H18" s="21" t="s">
        <v>66</v>
      </c>
      <c r="I18" s="16">
        <v>0</v>
      </c>
      <c r="J18" s="17"/>
    </row>
    <row r="19" spans="1:10" s="15" customFormat="1" ht="88.5" customHeight="1">
      <c r="A19" s="12">
        <v>16</v>
      </c>
      <c r="B19" s="13" t="s">
        <v>67</v>
      </c>
      <c r="C19" s="14" t="s">
        <v>68</v>
      </c>
      <c r="D19" s="14" t="s">
        <v>69</v>
      </c>
      <c r="E19" s="14" t="s">
        <v>70</v>
      </c>
      <c r="F19" s="15" t="s">
        <v>71</v>
      </c>
      <c r="G19" s="15" t="s">
        <v>16</v>
      </c>
      <c r="H19" s="21" t="s">
        <v>72</v>
      </c>
      <c r="I19" s="16">
        <f>1625.93</f>
        <v>1625.93</v>
      </c>
      <c r="J19" s="17"/>
    </row>
    <row r="20" spans="1:10" s="15" customFormat="1" ht="88.5" customHeight="1">
      <c r="A20" s="12">
        <v>17</v>
      </c>
      <c r="B20" s="13" t="s">
        <v>73</v>
      </c>
      <c r="C20" s="14" t="s">
        <v>74</v>
      </c>
      <c r="D20" s="14" t="s">
        <v>75</v>
      </c>
      <c r="E20" s="14" t="s">
        <v>76</v>
      </c>
      <c r="F20" s="15" t="s">
        <v>65</v>
      </c>
      <c r="G20" s="15" t="s">
        <v>16</v>
      </c>
      <c r="H20" s="21" t="s">
        <v>77</v>
      </c>
      <c r="I20" s="16">
        <v>0</v>
      </c>
      <c r="J20" s="17"/>
    </row>
    <row r="21" spans="1:10" s="15" customFormat="1" ht="88.5" customHeight="1">
      <c r="A21" s="12">
        <v>18</v>
      </c>
      <c r="B21" s="13" t="s">
        <v>73</v>
      </c>
      <c r="C21" s="14" t="s">
        <v>13</v>
      </c>
      <c r="D21" s="14" t="s">
        <v>78</v>
      </c>
      <c r="E21" s="14" t="s">
        <v>15</v>
      </c>
      <c r="F21" s="15" t="s">
        <v>13</v>
      </c>
      <c r="G21" s="15" t="s">
        <v>16</v>
      </c>
      <c r="H21" s="15" t="s">
        <v>79</v>
      </c>
      <c r="I21" s="16">
        <f>3515.08</f>
        <v>3515.08</v>
      </c>
      <c r="J21" s="17"/>
    </row>
    <row r="22" spans="1:10" s="15" customFormat="1" ht="88.5" customHeight="1">
      <c r="A22" s="12">
        <v>19</v>
      </c>
      <c r="B22" s="13" t="s">
        <v>80</v>
      </c>
      <c r="C22" s="14" t="s">
        <v>13</v>
      </c>
      <c r="D22" s="14" t="s">
        <v>81</v>
      </c>
      <c r="E22" s="14" t="s">
        <v>15</v>
      </c>
      <c r="F22" s="15" t="s">
        <v>13</v>
      </c>
      <c r="G22" s="15" t="s">
        <v>16</v>
      </c>
      <c r="H22" s="15" t="s">
        <v>82</v>
      </c>
      <c r="I22" s="16">
        <f>3173.56*2</f>
        <v>6347.12</v>
      </c>
      <c r="J22" s="17"/>
    </row>
    <row r="23" spans="1:10" s="15" customFormat="1" ht="93" customHeight="1">
      <c r="A23" s="12">
        <v>20</v>
      </c>
      <c r="B23" s="13" t="s">
        <v>83</v>
      </c>
      <c r="C23" s="14" t="s">
        <v>84</v>
      </c>
      <c r="D23" s="14" t="s">
        <v>85</v>
      </c>
      <c r="E23" s="14" t="s">
        <v>86</v>
      </c>
      <c r="F23" s="15" t="s">
        <v>87</v>
      </c>
      <c r="G23" s="15" t="s">
        <v>88</v>
      </c>
      <c r="H23" s="15" t="s">
        <v>89</v>
      </c>
      <c r="I23" s="22">
        <v>935</v>
      </c>
      <c r="J23" s="17"/>
    </row>
    <row r="24" spans="1:10" s="15" customFormat="1" ht="88.5" customHeight="1">
      <c r="A24" s="12">
        <v>21</v>
      </c>
      <c r="B24" s="13" t="s">
        <v>90</v>
      </c>
      <c r="C24" s="14" t="s">
        <v>13</v>
      </c>
      <c r="D24" s="14" t="s">
        <v>91</v>
      </c>
      <c r="E24" s="14" t="s">
        <v>15</v>
      </c>
      <c r="F24" s="15" t="s">
        <v>13</v>
      </c>
      <c r="G24" s="15" t="s">
        <v>16</v>
      </c>
      <c r="H24" s="15" t="s">
        <v>92</v>
      </c>
      <c r="I24" s="16">
        <f>1898.88</f>
        <v>1898.88</v>
      </c>
      <c r="J24" s="17"/>
    </row>
    <row r="25" spans="1:10" s="15" customFormat="1" ht="88.5" customHeight="1">
      <c r="A25" s="12">
        <v>22</v>
      </c>
      <c r="B25" s="13" t="s">
        <v>93</v>
      </c>
      <c r="C25" s="14" t="s">
        <v>13</v>
      </c>
      <c r="D25" s="14" t="s">
        <v>94</v>
      </c>
      <c r="E25" s="14" t="s">
        <v>15</v>
      </c>
      <c r="F25" s="15" t="s">
        <v>13</v>
      </c>
      <c r="G25" s="15" t="s">
        <v>16</v>
      </c>
      <c r="H25" s="15" t="s">
        <v>95</v>
      </c>
      <c r="I25" s="16">
        <f>7089.64</f>
        <v>7089.64</v>
      </c>
      <c r="J25" s="17"/>
    </row>
    <row r="26" ht="50.25" customHeight="1"/>
    <row r="27" ht="50.25" customHeight="1"/>
    <row r="28" spans="1:209" ht="93" customHeight="1">
      <c r="A28" s="23"/>
      <c r="B28" s="23"/>
      <c r="C28" s="23"/>
      <c r="D28" s="23"/>
      <c r="E28" s="23"/>
      <c r="F28" s="23"/>
      <c r="G28" s="23"/>
      <c r="H28" s="23"/>
      <c r="I28" s="2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</row>
    <row r="29" spans="1:9" s="15" customFormat="1" ht="93" customHeight="1">
      <c r="A29" s="25"/>
      <c r="B29" s="21"/>
      <c r="C29" s="21"/>
      <c r="D29" s="21"/>
      <c r="E29" s="21"/>
      <c r="F29" s="21"/>
      <c r="G29" s="21"/>
      <c r="H29" s="21"/>
      <c r="I29" s="16"/>
    </row>
    <row r="30" spans="1:9" s="27" customFormat="1" ht="88.5" customHeight="1">
      <c r="A30" s="21"/>
      <c r="B30" s="21"/>
      <c r="C30" s="21"/>
      <c r="D30" s="21"/>
      <c r="E30" s="21"/>
      <c r="F30" s="21"/>
      <c r="G30" s="21"/>
      <c r="H30" s="21"/>
      <c r="I30" s="26"/>
    </row>
    <row r="31" spans="1:9" s="27" customFormat="1" ht="88.5" customHeight="1">
      <c r="A31" s="21"/>
      <c r="B31" s="21"/>
      <c r="C31" s="21"/>
      <c r="D31" s="21"/>
      <c r="E31" s="21"/>
      <c r="F31" s="21"/>
      <c r="G31" s="21"/>
      <c r="H31" s="21"/>
      <c r="I31" s="26"/>
    </row>
    <row r="32" spans="1:9" ht="88.5" customHeight="1">
      <c r="A32" s="28"/>
      <c r="B32" s="28"/>
      <c r="C32" s="21"/>
      <c r="D32" s="21"/>
      <c r="E32" s="21"/>
      <c r="F32" s="28"/>
      <c r="G32" s="28"/>
      <c r="H32" s="28"/>
      <c r="I32" s="26"/>
    </row>
    <row r="33" spans="1:9" s="27" customFormat="1" ht="88.5" customHeight="1">
      <c r="A33" s="21"/>
      <c r="B33" s="21"/>
      <c r="C33" s="21"/>
      <c r="D33" s="21"/>
      <c r="E33" s="21"/>
      <c r="F33" s="21"/>
      <c r="G33" s="21"/>
      <c r="H33" s="21"/>
      <c r="I33" s="26"/>
    </row>
    <row r="34" spans="1:9" s="27" customFormat="1" ht="88.5" customHeight="1">
      <c r="A34" s="15"/>
      <c r="B34" s="15"/>
      <c r="C34" s="15"/>
      <c r="D34" s="15"/>
      <c r="E34" s="15"/>
      <c r="F34" s="15"/>
      <c r="G34" s="15"/>
      <c r="H34" s="15"/>
      <c r="I34" s="22"/>
    </row>
    <row r="35" spans="1:9" s="27" customFormat="1" ht="88.5" customHeight="1">
      <c r="A35" s="15"/>
      <c r="B35" s="15"/>
      <c r="C35" s="15"/>
      <c r="D35" s="15"/>
      <c r="E35" s="15"/>
      <c r="F35" s="15"/>
      <c r="G35" s="15"/>
      <c r="H35" s="15"/>
      <c r="I35" s="22"/>
    </row>
    <row r="36" spans="3:5" ht="88.5" customHeight="1">
      <c r="C36" s="15"/>
      <c r="D36" s="15"/>
      <c r="E36" s="15"/>
    </row>
    <row r="37" spans="1:9" s="27" customFormat="1" ht="88.5" customHeight="1">
      <c r="A37" s="15"/>
      <c r="B37" s="15"/>
      <c r="C37" s="15"/>
      <c r="D37" s="15"/>
      <c r="E37" s="15"/>
      <c r="F37" s="15"/>
      <c r="G37" s="15"/>
      <c r="H37" s="15"/>
      <c r="I37" s="22"/>
    </row>
    <row r="38" spans="1:9" s="27" customFormat="1" ht="88.5" customHeight="1">
      <c r="A38" s="15"/>
      <c r="B38" s="15"/>
      <c r="C38" s="15"/>
      <c r="D38" s="15"/>
      <c r="E38" s="15"/>
      <c r="F38" s="15"/>
      <c r="G38" s="15"/>
      <c r="H38" s="15"/>
      <c r="I38" s="22"/>
    </row>
    <row r="39" spans="1:9" s="27" customFormat="1" ht="88.5" customHeight="1">
      <c r="A39" s="15"/>
      <c r="B39" s="15"/>
      <c r="C39" s="15"/>
      <c r="D39" s="15"/>
      <c r="E39" s="15"/>
      <c r="F39" s="15"/>
      <c r="G39" s="15"/>
      <c r="H39" s="15"/>
      <c r="I39" s="22"/>
    </row>
    <row r="40" spans="3:4" ht="88.5" customHeight="1">
      <c r="C40" s="15"/>
      <c r="D40" s="15"/>
    </row>
    <row r="41" spans="3:5" ht="88.5" customHeight="1">
      <c r="C41" s="15"/>
      <c r="D41" s="15"/>
      <c r="E41" s="15"/>
    </row>
    <row r="42" spans="3:5" ht="88.5" customHeight="1">
      <c r="C42" s="15"/>
      <c r="D42" s="15"/>
      <c r="E42" s="15"/>
    </row>
    <row r="43" spans="1:9" s="27" customFormat="1" ht="88.5" customHeight="1">
      <c r="A43" s="15"/>
      <c r="B43" s="15"/>
      <c r="C43" s="15"/>
      <c r="D43" s="15"/>
      <c r="E43" s="15"/>
      <c r="F43" s="15"/>
      <c r="G43" s="15"/>
      <c r="H43" s="15"/>
      <c r="I43" s="22"/>
    </row>
    <row r="44" spans="1:9" s="27" customFormat="1" ht="88.5" customHeight="1">
      <c r="A44" s="15"/>
      <c r="B44" s="15"/>
      <c r="C44" s="15"/>
      <c r="D44" s="15"/>
      <c r="E44" s="15"/>
      <c r="F44" s="15"/>
      <c r="G44" s="15"/>
      <c r="H44" s="15"/>
      <c r="I44" s="22"/>
    </row>
    <row r="45" spans="1:9" s="27" customFormat="1" ht="88.5" customHeight="1">
      <c r="A45" s="15"/>
      <c r="B45" s="15"/>
      <c r="C45" s="15"/>
      <c r="D45" s="15"/>
      <c r="E45" s="15"/>
      <c r="F45" s="15"/>
      <c r="G45" s="15"/>
      <c r="H45" s="15"/>
      <c r="I45" s="22"/>
    </row>
  </sheetData>
  <sheetProtection selectLockedCells="1" selectUnlockedCells="1"/>
  <mergeCells count="10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</mergeCells>
  <printOptions/>
  <pageMargins left="0.7875" right="0.7875" top="0.9840277777777778" bottom="0.9840277777777778" header="0.5118110236220472" footer="0.5118110236220472"/>
  <pageSetup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45"/>
  <sheetViews>
    <sheetView zoomScale="55" zoomScaleNormal="55" workbookViewId="0" topLeftCell="A1">
      <pane ySplit="4" topLeftCell="A14" activePane="bottomLeft" state="frozen"/>
      <selection pane="topLeft" activeCell="A1" sqref="A1"/>
      <selection pane="bottomLeft" activeCell="I21" sqref="I21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32.140625" style="1" customWidth="1"/>
    <col min="4" max="4" width="19.57421875" style="1" customWidth="1"/>
    <col min="5" max="5" width="24.57421875" style="1" customWidth="1"/>
    <col min="6" max="6" width="21.57421875" style="1" customWidth="1"/>
    <col min="7" max="7" width="17.57421875" style="1" customWidth="1"/>
    <col min="8" max="8" width="42.28125" style="1" customWidth="1"/>
    <col min="9" max="9" width="46.8515625" style="2" customWidth="1"/>
    <col min="10" max="10" width="17.421875" style="3" customWidth="1"/>
    <col min="11" max="209" width="9.00390625" style="3" customWidth="1"/>
  </cols>
  <sheetData>
    <row r="1" spans="1:9" ht="88.5" customHeight="1">
      <c r="A1" s="4" t="s">
        <v>96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88.5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13</v>
      </c>
      <c r="G5" s="15" t="s">
        <v>16</v>
      </c>
      <c r="H5" s="15" t="s">
        <v>17</v>
      </c>
      <c r="I5" s="16">
        <f>1961.22</f>
        <v>1961.22</v>
      </c>
      <c r="J5" s="17"/>
    </row>
    <row r="6" spans="1:10" s="15" customFormat="1" ht="88.5" customHeight="1">
      <c r="A6" s="12">
        <v>2</v>
      </c>
      <c r="B6" s="13" t="s">
        <v>18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16</v>
      </c>
      <c r="H6" s="15" t="s">
        <v>23</v>
      </c>
      <c r="I6" s="18">
        <f>10888.5</f>
        <v>10888.5</v>
      </c>
      <c r="J6" s="17"/>
    </row>
    <row r="7" spans="1:249" s="15" customFormat="1" ht="88.5" customHeight="1">
      <c r="A7" s="12">
        <v>3</v>
      </c>
      <c r="B7" s="13" t="s">
        <v>18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16</v>
      </c>
      <c r="H7" s="15" t="s">
        <v>28</v>
      </c>
      <c r="I7" s="16">
        <f>12853.8</f>
        <v>12853.8</v>
      </c>
      <c r="J7" s="17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10" s="15" customFormat="1" ht="88.5" customHeight="1">
      <c r="A8" s="12">
        <v>5</v>
      </c>
      <c r="B8" s="13" t="s">
        <v>18</v>
      </c>
      <c r="C8" s="14" t="s">
        <v>29</v>
      </c>
      <c r="D8" s="14" t="s">
        <v>30</v>
      </c>
      <c r="E8" s="14" t="s">
        <v>15</v>
      </c>
      <c r="F8" s="15" t="s">
        <v>29</v>
      </c>
      <c r="G8" s="15" t="s">
        <v>16</v>
      </c>
      <c r="H8" s="15" t="s">
        <v>31</v>
      </c>
      <c r="I8" s="16">
        <f>9342.75</f>
        <v>9342.75</v>
      </c>
      <c r="J8" s="17"/>
    </row>
    <row r="9" spans="1:10" s="15" customFormat="1" ht="88.5" customHeight="1">
      <c r="A9" s="12">
        <v>6</v>
      </c>
      <c r="B9" s="13" t="s">
        <v>18</v>
      </c>
      <c r="C9" s="14" t="s">
        <v>13</v>
      </c>
      <c r="D9" s="14" t="s">
        <v>32</v>
      </c>
      <c r="E9" s="14" t="s">
        <v>15</v>
      </c>
      <c r="F9" s="15" t="s">
        <v>13</v>
      </c>
      <c r="G9" s="15" t="s">
        <v>16</v>
      </c>
      <c r="H9" s="15" t="s">
        <v>33</v>
      </c>
      <c r="I9" s="16">
        <f>1963.87</f>
        <v>1963.87</v>
      </c>
      <c r="J9" s="17"/>
    </row>
    <row r="10" spans="1:10" s="15" customFormat="1" ht="88.5" customHeight="1">
      <c r="A10" s="12">
        <v>7</v>
      </c>
      <c r="B10" s="13" t="s">
        <v>18</v>
      </c>
      <c r="C10" s="14" t="s">
        <v>34</v>
      </c>
      <c r="D10" s="14" t="s">
        <v>35</v>
      </c>
      <c r="E10" s="14" t="s">
        <v>15</v>
      </c>
      <c r="F10" s="15" t="s">
        <v>34</v>
      </c>
      <c r="G10" s="15" t="s">
        <v>16</v>
      </c>
      <c r="H10" s="15" t="s">
        <v>36</v>
      </c>
      <c r="I10" s="20">
        <f>16993.78</f>
        <v>16993.78</v>
      </c>
      <c r="J10" s="17"/>
    </row>
    <row r="11" spans="1:10" s="15" customFormat="1" ht="88.5" customHeight="1">
      <c r="A11" s="12">
        <v>8</v>
      </c>
      <c r="B11" s="13" t="s">
        <v>18</v>
      </c>
      <c r="C11" s="14" t="s">
        <v>37</v>
      </c>
      <c r="D11" s="14" t="s">
        <v>38</v>
      </c>
      <c r="E11" s="14" t="s">
        <v>15</v>
      </c>
      <c r="F11" s="15" t="s">
        <v>39</v>
      </c>
      <c r="G11" s="15" t="s">
        <v>16</v>
      </c>
      <c r="H11" s="15" t="s">
        <v>40</v>
      </c>
      <c r="I11" s="20">
        <f>3032.64</f>
        <v>3032.64</v>
      </c>
      <c r="J11" s="17"/>
    </row>
    <row r="12" spans="1:10" s="15" customFormat="1" ht="88.5" customHeight="1">
      <c r="A12" s="12">
        <v>9</v>
      </c>
      <c r="B12" s="13" t="s">
        <v>41</v>
      </c>
      <c r="C12" s="14" t="s">
        <v>13</v>
      </c>
      <c r="D12" s="14" t="s">
        <v>42</v>
      </c>
      <c r="E12" s="14" t="s">
        <v>15</v>
      </c>
      <c r="F12" s="15" t="s">
        <v>13</v>
      </c>
      <c r="G12" s="15" t="s">
        <v>16</v>
      </c>
      <c r="H12" s="15" t="s">
        <v>43</v>
      </c>
      <c r="I12" s="16">
        <f>2208.11</f>
        <v>2208.11</v>
      </c>
      <c r="J12" s="17"/>
    </row>
    <row r="13" spans="1:10" s="15" customFormat="1" ht="88.5" customHeight="1">
      <c r="A13" s="12">
        <v>10</v>
      </c>
      <c r="B13" s="13" t="s">
        <v>44</v>
      </c>
      <c r="C13" s="14" t="s">
        <v>13</v>
      </c>
      <c r="D13" s="14" t="s">
        <v>45</v>
      </c>
      <c r="E13" s="14" t="s">
        <v>15</v>
      </c>
      <c r="F13" s="15" t="s">
        <v>13</v>
      </c>
      <c r="G13" s="15" t="s">
        <v>16</v>
      </c>
      <c r="H13" s="15" t="s">
        <v>46</v>
      </c>
      <c r="I13" s="16">
        <f>3112.63</f>
        <v>3112.63</v>
      </c>
      <c r="J13" s="17"/>
    </row>
    <row r="14" spans="1:10" s="15" customFormat="1" ht="88.5" customHeight="1">
      <c r="A14" s="12">
        <v>11</v>
      </c>
      <c r="B14" s="13" t="s">
        <v>47</v>
      </c>
      <c r="C14" s="14" t="s">
        <v>48</v>
      </c>
      <c r="D14" s="14" t="s">
        <v>49</v>
      </c>
      <c r="E14" s="14" t="s">
        <v>15</v>
      </c>
      <c r="F14" s="15" t="s">
        <v>50</v>
      </c>
      <c r="G14" s="15" t="s">
        <v>16</v>
      </c>
      <c r="H14" s="15" t="s">
        <v>51</v>
      </c>
      <c r="I14" s="18">
        <f>4432.44</f>
        <v>4432.44</v>
      </c>
      <c r="J14" s="17"/>
    </row>
    <row r="15" spans="1:10" s="15" customFormat="1" ht="88.5" customHeight="1">
      <c r="A15" s="12">
        <v>12</v>
      </c>
      <c r="B15" s="13" t="s">
        <v>52</v>
      </c>
      <c r="C15" s="14" t="s">
        <v>13</v>
      </c>
      <c r="D15" s="14" t="s">
        <v>53</v>
      </c>
      <c r="E15" s="14" t="s">
        <v>15</v>
      </c>
      <c r="F15" s="15" t="s">
        <v>13</v>
      </c>
      <c r="G15" s="15" t="s">
        <v>16</v>
      </c>
      <c r="H15" s="15" t="s">
        <v>54</v>
      </c>
      <c r="I15" s="16">
        <f>6190.83</f>
        <v>6190.83</v>
      </c>
      <c r="J15" s="17"/>
    </row>
    <row r="16" spans="1:10" s="15" customFormat="1" ht="88.5" customHeight="1">
      <c r="A16" s="12">
        <v>13</v>
      </c>
      <c r="B16" s="13" t="s">
        <v>52</v>
      </c>
      <c r="C16" s="14" t="s">
        <v>55</v>
      </c>
      <c r="D16" s="14" t="s">
        <v>56</v>
      </c>
      <c r="E16" s="14" t="s">
        <v>57</v>
      </c>
      <c r="F16" s="15" t="s">
        <v>58</v>
      </c>
      <c r="G16" s="15" t="s">
        <v>16</v>
      </c>
      <c r="H16" s="15" t="s">
        <v>59</v>
      </c>
      <c r="I16" s="16">
        <v>1352.32</v>
      </c>
      <c r="J16" s="17"/>
    </row>
    <row r="17" spans="1:10" s="15" customFormat="1" ht="88.5" customHeight="1">
      <c r="A17" s="12">
        <v>14</v>
      </c>
      <c r="B17" s="13" t="s">
        <v>52</v>
      </c>
      <c r="C17" s="14" t="s">
        <v>55</v>
      </c>
      <c r="D17" s="14" t="s">
        <v>60</v>
      </c>
      <c r="E17" s="14" t="s">
        <v>57</v>
      </c>
      <c r="F17" s="15" t="s">
        <v>61</v>
      </c>
      <c r="G17" s="15" t="s">
        <v>16</v>
      </c>
      <c r="H17" s="21" t="s">
        <v>62</v>
      </c>
      <c r="I17" s="16">
        <v>507.46</v>
      </c>
      <c r="J17" s="17"/>
    </row>
    <row r="18" spans="1:10" s="15" customFormat="1" ht="88.5" customHeight="1">
      <c r="A18" s="12">
        <v>15</v>
      </c>
      <c r="B18" s="13" t="s">
        <v>52</v>
      </c>
      <c r="C18" s="14" t="s">
        <v>63</v>
      </c>
      <c r="D18" s="14" t="s">
        <v>64</v>
      </c>
      <c r="E18" s="14" t="s">
        <v>15</v>
      </c>
      <c r="F18" s="15" t="s">
        <v>65</v>
      </c>
      <c r="G18" s="15" t="s">
        <v>16</v>
      </c>
      <c r="H18" s="21" t="s">
        <v>66</v>
      </c>
      <c r="I18" s="16">
        <v>4737.54</v>
      </c>
      <c r="J18" s="17"/>
    </row>
    <row r="19" spans="1:10" s="15" customFormat="1" ht="88.5" customHeight="1">
      <c r="A19" s="12">
        <v>16</v>
      </c>
      <c r="B19" s="13" t="s">
        <v>67</v>
      </c>
      <c r="C19" s="14" t="s">
        <v>68</v>
      </c>
      <c r="D19" s="14" t="s">
        <v>69</v>
      </c>
      <c r="E19" s="14" t="s">
        <v>70</v>
      </c>
      <c r="F19" s="15" t="s">
        <v>71</v>
      </c>
      <c r="G19" s="15" t="s">
        <v>16</v>
      </c>
      <c r="H19" s="21" t="s">
        <v>72</v>
      </c>
      <c r="I19" s="16">
        <f>1625.93</f>
        <v>1625.93</v>
      </c>
      <c r="J19" s="17"/>
    </row>
    <row r="20" spans="1:10" s="15" customFormat="1" ht="88.5" customHeight="1">
      <c r="A20" s="12">
        <v>17</v>
      </c>
      <c r="B20" s="13" t="s">
        <v>73</v>
      </c>
      <c r="C20" s="14" t="s">
        <v>74</v>
      </c>
      <c r="D20" s="14" t="s">
        <v>75</v>
      </c>
      <c r="E20" s="14" t="s">
        <v>76</v>
      </c>
      <c r="F20" s="15" t="s">
        <v>65</v>
      </c>
      <c r="G20" s="15" t="s">
        <v>16</v>
      </c>
      <c r="H20" s="21" t="s">
        <v>77</v>
      </c>
      <c r="I20" s="16">
        <v>1127.33</v>
      </c>
      <c r="J20" s="17"/>
    </row>
    <row r="21" spans="1:10" s="15" customFormat="1" ht="88.5" customHeight="1">
      <c r="A21" s="12">
        <v>18</v>
      </c>
      <c r="B21" s="13" t="s">
        <v>73</v>
      </c>
      <c r="C21" s="14" t="s">
        <v>13</v>
      </c>
      <c r="D21" s="14" t="s">
        <v>78</v>
      </c>
      <c r="E21" s="14" t="s">
        <v>15</v>
      </c>
      <c r="F21" s="15" t="s">
        <v>13</v>
      </c>
      <c r="G21" s="15" t="s">
        <v>16</v>
      </c>
      <c r="H21" s="15" t="s">
        <v>79</v>
      </c>
      <c r="I21" s="16">
        <f>3515.08</f>
        <v>3515.08</v>
      </c>
      <c r="J21" s="17"/>
    </row>
    <row r="22" spans="1:10" s="15" customFormat="1" ht="88.5" customHeight="1">
      <c r="A22" s="12">
        <v>19</v>
      </c>
      <c r="B22" s="13" t="s">
        <v>80</v>
      </c>
      <c r="C22" s="14" t="s">
        <v>13</v>
      </c>
      <c r="D22" s="14" t="s">
        <v>81</v>
      </c>
      <c r="E22" s="14" t="s">
        <v>15</v>
      </c>
      <c r="F22" s="15" t="s">
        <v>13</v>
      </c>
      <c r="G22" s="15" t="s">
        <v>16</v>
      </c>
      <c r="H22" s="15" t="s">
        <v>82</v>
      </c>
      <c r="I22" s="16">
        <f>3173.56*2</f>
        <v>6347.12</v>
      </c>
      <c r="J22" s="17"/>
    </row>
    <row r="23" spans="1:10" s="15" customFormat="1" ht="93" customHeight="1">
      <c r="A23" s="12">
        <v>20</v>
      </c>
      <c r="B23" s="13" t="s">
        <v>83</v>
      </c>
      <c r="C23" s="14" t="s">
        <v>84</v>
      </c>
      <c r="D23" s="14" t="s">
        <v>85</v>
      </c>
      <c r="E23" s="14" t="s">
        <v>86</v>
      </c>
      <c r="F23" s="15" t="s">
        <v>87</v>
      </c>
      <c r="G23" s="15" t="s">
        <v>88</v>
      </c>
      <c r="H23" s="15" t="s">
        <v>89</v>
      </c>
      <c r="I23" s="22">
        <v>935</v>
      </c>
      <c r="J23" s="17"/>
    </row>
    <row r="24" spans="1:10" s="15" customFormat="1" ht="88.5" customHeight="1">
      <c r="A24" s="12">
        <v>21</v>
      </c>
      <c r="B24" s="13" t="s">
        <v>90</v>
      </c>
      <c r="C24" s="14" t="s">
        <v>13</v>
      </c>
      <c r="D24" s="14" t="s">
        <v>91</v>
      </c>
      <c r="E24" s="14" t="s">
        <v>15</v>
      </c>
      <c r="F24" s="15" t="s">
        <v>13</v>
      </c>
      <c r="G24" s="15" t="s">
        <v>16</v>
      </c>
      <c r="H24" s="15" t="s">
        <v>92</v>
      </c>
      <c r="I24" s="16">
        <f>1898.88</f>
        <v>1898.88</v>
      </c>
      <c r="J24" s="17"/>
    </row>
    <row r="25" spans="1:10" s="15" customFormat="1" ht="88.5" customHeight="1">
      <c r="A25" s="12">
        <v>22</v>
      </c>
      <c r="B25" s="13" t="s">
        <v>93</v>
      </c>
      <c r="C25" s="14" t="s">
        <v>13</v>
      </c>
      <c r="D25" s="14" t="s">
        <v>94</v>
      </c>
      <c r="E25" s="14" t="s">
        <v>15</v>
      </c>
      <c r="F25" s="15" t="s">
        <v>13</v>
      </c>
      <c r="G25" s="15" t="s">
        <v>16</v>
      </c>
      <c r="H25" s="15" t="s">
        <v>95</v>
      </c>
      <c r="I25" s="16">
        <f>7089.64</f>
        <v>7089.64</v>
      </c>
      <c r="J25" s="17"/>
    </row>
    <row r="26" ht="50.25" customHeight="1"/>
    <row r="27" ht="50.25" customHeight="1"/>
    <row r="28" spans="1:209" ht="93" customHeight="1">
      <c r="A28" s="23"/>
      <c r="B28" s="23"/>
      <c r="C28" s="23"/>
      <c r="D28" s="23"/>
      <c r="E28" s="23"/>
      <c r="F28" s="23"/>
      <c r="G28" s="23"/>
      <c r="H28" s="23"/>
      <c r="I28" s="2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</row>
    <row r="29" spans="1:9" s="15" customFormat="1" ht="93" customHeight="1">
      <c r="A29" s="25"/>
      <c r="B29" s="21"/>
      <c r="C29" s="21"/>
      <c r="D29" s="21"/>
      <c r="E29" s="21"/>
      <c r="F29" s="21"/>
      <c r="G29" s="21"/>
      <c r="H29" s="21"/>
      <c r="I29" s="16"/>
    </row>
    <row r="30" spans="1:9" s="27" customFormat="1" ht="88.5" customHeight="1">
      <c r="A30" s="21"/>
      <c r="B30" s="21"/>
      <c r="C30" s="21"/>
      <c r="D30" s="21"/>
      <c r="E30" s="21"/>
      <c r="F30" s="21"/>
      <c r="G30" s="21"/>
      <c r="H30" s="21"/>
      <c r="I30" s="26"/>
    </row>
    <row r="31" spans="1:9" s="27" customFormat="1" ht="88.5" customHeight="1">
      <c r="A31" s="21"/>
      <c r="B31" s="21"/>
      <c r="C31" s="21"/>
      <c r="D31" s="21"/>
      <c r="E31" s="21"/>
      <c r="F31" s="21"/>
      <c r="G31" s="21"/>
      <c r="H31" s="21"/>
      <c r="I31" s="26"/>
    </row>
    <row r="32" spans="1:9" ht="88.5" customHeight="1">
      <c r="A32" s="28"/>
      <c r="B32" s="28"/>
      <c r="C32" s="21"/>
      <c r="D32" s="21"/>
      <c r="E32" s="21"/>
      <c r="F32" s="28"/>
      <c r="G32" s="28"/>
      <c r="H32" s="28"/>
      <c r="I32" s="26"/>
    </row>
    <row r="33" spans="1:9" s="27" customFormat="1" ht="88.5" customHeight="1">
      <c r="A33" s="21"/>
      <c r="B33" s="21"/>
      <c r="C33" s="21"/>
      <c r="D33" s="21"/>
      <c r="E33" s="21"/>
      <c r="F33" s="21"/>
      <c r="G33" s="21"/>
      <c r="H33" s="21"/>
      <c r="I33" s="26"/>
    </row>
    <row r="34" spans="1:9" s="27" customFormat="1" ht="88.5" customHeight="1">
      <c r="A34" s="15"/>
      <c r="B34" s="15"/>
      <c r="C34" s="15"/>
      <c r="D34" s="15"/>
      <c r="E34" s="15"/>
      <c r="F34" s="15"/>
      <c r="G34" s="15"/>
      <c r="H34" s="15"/>
      <c r="I34" s="22"/>
    </row>
    <row r="35" spans="1:9" s="27" customFormat="1" ht="88.5" customHeight="1">
      <c r="A35" s="15"/>
      <c r="B35" s="15"/>
      <c r="C35" s="15"/>
      <c r="D35" s="15"/>
      <c r="E35" s="15"/>
      <c r="F35" s="15"/>
      <c r="G35" s="15"/>
      <c r="H35" s="15"/>
      <c r="I35" s="22"/>
    </row>
    <row r="36" spans="3:5" ht="88.5" customHeight="1">
      <c r="C36" s="15"/>
      <c r="D36" s="15"/>
      <c r="E36" s="15"/>
    </row>
    <row r="37" spans="1:9" s="27" customFormat="1" ht="88.5" customHeight="1">
      <c r="A37" s="15"/>
      <c r="B37" s="15"/>
      <c r="C37" s="15"/>
      <c r="D37" s="15"/>
      <c r="E37" s="15"/>
      <c r="F37" s="15"/>
      <c r="G37" s="15"/>
      <c r="H37" s="15"/>
      <c r="I37" s="22"/>
    </row>
    <row r="38" spans="1:9" s="27" customFormat="1" ht="88.5" customHeight="1">
      <c r="A38" s="15"/>
      <c r="B38" s="15"/>
      <c r="C38" s="15"/>
      <c r="D38" s="15"/>
      <c r="E38" s="15"/>
      <c r="F38" s="15"/>
      <c r="G38" s="15"/>
      <c r="H38" s="15"/>
      <c r="I38" s="22"/>
    </row>
    <row r="39" spans="1:9" s="27" customFormat="1" ht="88.5" customHeight="1">
      <c r="A39" s="15"/>
      <c r="B39" s="15"/>
      <c r="C39" s="15"/>
      <c r="D39" s="15"/>
      <c r="E39" s="15"/>
      <c r="F39" s="15"/>
      <c r="G39" s="15"/>
      <c r="H39" s="15"/>
      <c r="I39" s="22"/>
    </row>
    <row r="40" spans="3:4" ht="88.5" customHeight="1">
      <c r="C40" s="15"/>
      <c r="D40" s="15"/>
    </row>
    <row r="41" spans="3:5" ht="88.5" customHeight="1">
      <c r="C41" s="15"/>
      <c r="D41" s="15"/>
      <c r="E41" s="15"/>
    </row>
    <row r="42" spans="3:5" ht="88.5" customHeight="1">
      <c r="C42" s="15"/>
      <c r="D42" s="15"/>
      <c r="E42" s="15"/>
    </row>
    <row r="43" spans="1:9" s="27" customFormat="1" ht="88.5" customHeight="1">
      <c r="A43" s="15"/>
      <c r="B43" s="15"/>
      <c r="C43" s="15"/>
      <c r="D43" s="15"/>
      <c r="E43" s="15"/>
      <c r="F43" s="15"/>
      <c r="G43" s="15"/>
      <c r="H43" s="15"/>
      <c r="I43" s="22"/>
    </row>
    <row r="44" spans="1:9" s="27" customFormat="1" ht="88.5" customHeight="1">
      <c r="A44" s="15"/>
      <c r="B44" s="15"/>
      <c r="C44" s="15"/>
      <c r="D44" s="15"/>
      <c r="E44" s="15"/>
      <c r="F44" s="15"/>
      <c r="G44" s="15"/>
      <c r="H44" s="15"/>
      <c r="I44" s="22"/>
    </row>
    <row r="45" spans="1:9" s="27" customFormat="1" ht="88.5" customHeight="1">
      <c r="A45" s="15"/>
      <c r="B45" s="15"/>
      <c r="C45" s="15"/>
      <c r="D45" s="15"/>
      <c r="E45" s="15"/>
      <c r="F45" s="15"/>
      <c r="G45" s="15"/>
      <c r="H45" s="15"/>
      <c r="I45" s="22"/>
    </row>
  </sheetData>
  <sheetProtection selectLockedCells="1" selectUnlockedCells="1"/>
  <mergeCells count="10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</mergeCells>
  <printOptions/>
  <pageMargins left="0.7875" right="0.7875" top="0.9840277777777778" bottom="0.9840277777777778" header="0.5118110236220472" footer="0.5118110236220472"/>
  <pageSetup horizontalDpi="300" verticalDpi="300" orientation="landscape" paperSize="8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"/>
  <sheetViews>
    <sheetView zoomScale="55" zoomScaleNormal="55" workbookViewId="0" topLeftCell="A1">
      <pane ySplit="4" topLeftCell="A17" activePane="bottomLeft" state="frozen"/>
      <selection pane="topLeft" activeCell="A1" sqref="A1"/>
      <selection pane="bottomLeft" activeCell="H27" sqref="H27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32.140625" style="1" customWidth="1"/>
    <col min="4" max="4" width="19.57421875" style="1" customWidth="1"/>
    <col min="5" max="5" width="24.57421875" style="1" customWidth="1"/>
    <col min="6" max="6" width="21.57421875" style="1" customWidth="1"/>
    <col min="7" max="7" width="17.57421875" style="1" customWidth="1"/>
    <col min="8" max="8" width="42.28125" style="1" customWidth="1"/>
    <col min="9" max="9" width="46.8515625" style="2" customWidth="1"/>
    <col min="10" max="10" width="17.421875" style="3" customWidth="1"/>
    <col min="11" max="209" width="9.00390625" style="3" customWidth="1"/>
  </cols>
  <sheetData>
    <row r="1" spans="1:9" ht="88.5" customHeight="1">
      <c r="A1" s="4" t="s">
        <v>97</v>
      </c>
      <c r="B1" s="4"/>
      <c r="C1" s="4"/>
      <c r="D1" s="4"/>
      <c r="E1" s="4"/>
      <c r="F1" s="4"/>
      <c r="G1" s="4"/>
      <c r="H1" s="4"/>
      <c r="I1" s="4"/>
    </row>
    <row r="2" spans="1:256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/>
      <c r="IQ2"/>
      <c r="IR2"/>
      <c r="IS2"/>
      <c r="IT2"/>
      <c r="IU2"/>
      <c r="IV2"/>
    </row>
    <row r="3" spans="1:256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/>
      <c r="IQ3"/>
      <c r="IR3"/>
      <c r="IS3"/>
      <c r="IT3"/>
      <c r="IU3"/>
      <c r="IV3"/>
    </row>
    <row r="4" spans="1:256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/>
      <c r="IQ4"/>
      <c r="IR4"/>
      <c r="IS4"/>
      <c r="IT4"/>
      <c r="IU4"/>
      <c r="IV4"/>
    </row>
    <row r="5" spans="1:256" s="15" customFormat="1" ht="88.5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13</v>
      </c>
      <c r="G5" s="15" t="s">
        <v>16</v>
      </c>
      <c r="H5" s="15" t="s">
        <v>17</v>
      </c>
      <c r="I5" s="16">
        <f>1961.22*2</f>
        <v>3922.44</v>
      </c>
      <c r="J5" s="17"/>
      <c r="IP5"/>
      <c r="IQ5"/>
      <c r="IR5"/>
      <c r="IS5"/>
      <c r="IT5"/>
      <c r="IU5"/>
      <c r="IV5"/>
    </row>
    <row r="6" spans="1:256" s="15" customFormat="1" ht="88.5" customHeight="1">
      <c r="A6" s="12">
        <v>2</v>
      </c>
      <c r="B6" s="13" t="s">
        <v>18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16</v>
      </c>
      <c r="H6" s="15" t="s">
        <v>23</v>
      </c>
      <c r="I6" s="18">
        <f>10888.5*2</f>
        <v>21777</v>
      </c>
      <c r="J6" s="17"/>
      <c r="IP6"/>
      <c r="IQ6"/>
      <c r="IR6"/>
      <c r="IS6"/>
      <c r="IT6"/>
      <c r="IU6"/>
      <c r="IV6"/>
    </row>
    <row r="7" spans="1:256" s="15" customFormat="1" ht="88.5" customHeight="1">
      <c r="A7" s="12">
        <v>3</v>
      </c>
      <c r="B7" s="13" t="s">
        <v>18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16</v>
      </c>
      <c r="H7" s="15" t="s">
        <v>28</v>
      </c>
      <c r="I7" s="16">
        <f>12853.8*2</f>
        <v>25707.6</v>
      </c>
      <c r="J7" s="17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/>
      <c r="IQ7"/>
      <c r="IR7"/>
      <c r="IS7"/>
      <c r="IT7"/>
      <c r="IU7"/>
      <c r="IV7"/>
    </row>
    <row r="8" spans="1:256" s="15" customFormat="1" ht="88.5" customHeight="1">
      <c r="A8" s="12">
        <v>5</v>
      </c>
      <c r="B8" s="13" t="s">
        <v>18</v>
      </c>
      <c r="C8" s="14" t="s">
        <v>29</v>
      </c>
      <c r="D8" s="14" t="s">
        <v>30</v>
      </c>
      <c r="E8" s="14" t="s">
        <v>15</v>
      </c>
      <c r="F8" s="15" t="s">
        <v>29</v>
      </c>
      <c r="G8" s="15" t="s">
        <v>16</v>
      </c>
      <c r="H8" s="15" t="s">
        <v>31</v>
      </c>
      <c r="I8" s="16">
        <f>9342.75*2</f>
        <v>18685.5</v>
      </c>
      <c r="J8" s="17"/>
      <c r="IP8"/>
      <c r="IQ8"/>
      <c r="IR8"/>
      <c r="IS8"/>
      <c r="IT8"/>
      <c r="IU8"/>
      <c r="IV8"/>
    </row>
    <row r="9" spans="1:256" s="15" customFormat="1" ht="88.5" customHeight="1">
      <c r="A9" s="12">
        <v>6</v>
      </c>
      <c r="B9" s="13" t="s">
        <v>18</v>
      </c>
      <c r="C9" s="14" t="s">
        <v>13</v>
      </c>
      <c r="D9" s="14" t="s">
        <v>32</v>
      </c>
      <c r="E9" s="14" t="s">
        <v>15</v>
      </c>
      <c r="F9" s="15" t="s">
        <v>13</v>
      </c>
      <c r="G9" s="15" t="s">
        <v>16</v>
      </c>
      <c r="H9" s="15" t="s">
        <v>33</v>
      </c>
      <c r="I9" s="16">
        <f>1963.87*2</f>
        <v>3927.74</v>
      </c>
      <c r="J9" s="17"/>
      <c r="IP9"/>
      <c r="IQ9"/>
      <c r="IR9"/>
      <c r="IS9"/>
      <c r="IT9"/>
      <c r="IU9"/>
      <c r="IV9"/>
    </row>
    <row r="10" spans="1:256" s="15" customFormat="1" ht="88.5" customHeight="1">
      <c r="A10" s="12">
        <v>7</v>
      </c>
      <c r="B10" s="13" t="s">
        <v>18</v>
      </c>
      <c r="C10" s="14" t="s">
        <v>34</v>
      </c>
      <c r="D10" s="14" t="s">
        <v>35</v>
      </c>
      <c r="E10" s="14" t="s">
        <v>15</v>
      </c>
      <c r="F10" s="15" t="s">
        <v>34</v>
      </c>
      <c r="G10" s="15" t="s">
        <v>16</v>
      </c>
      <c r="H10" s="15" t="s">
        <v>36</v>
      </c>
      <c r="I10" s="20">
        <f>16993.78*2</f>
        <v>33987.56</v>
      </c>
      <c r="J10" s="17"/>
      <c r="IP10"/>
      <c r="IQ10"/>
      <c r="IR10"/>
      <c r="IS10"/>
      <c r="IT10"/>
      <c r="IU10"/>
      <c r="IV10"/>
    </row>
    <row r="11" spans="1:256" s="15" customFormat="1" ht="88.5" customHeight="1">
      <c r="A11" s="12">
        <v>8</v>
      </c>
      <c r="B11" s="13" t="s">
        <v>18</v>
      </c>
      <c r="C11" s="14" t="s">
        <v>37</v>
      </c>
      <c r="D11" s="14" t="s">
        <v>38</v>
      </c>
      <c r="E11" s="14" t="s">
        <v>15</v>
      </c>
      <c r="F11" s="15" t="s">
        <v>39</v>
      </c>
      <c r="G11" s="15" t="s">
        <v>16</v>
      </c>
      <c r="H11" s="15" t="s">
        <v>40</v>
      </c>
      <c r="I11" s="20">
        <f>3032.64*2</f>
        <v>6065.28</v>
      </c>
      <c r="J11" s="17"/>
      <c r="IP11"/>
      <c r="IQ11"/>
      <c r="IR11"/>
      <c r="IS11"/>
      <c r="IT11"/>
      <c r="IU11"/>
      <c r="IV11"/>
    </row>
    <row r="12" spans="1:256" s="15" customFormat="1" ht="88.5" customHeight="1">
      <c r="A12" s="12">
        <v>9</v>
      </c>
      <c r="B12" s="13" t="s">
        <v>41</v>
      </c>
      <c r="C12" s="14" t="s">
        <v>13</v>
      </c>
      <c r="D12" s="14" t="s">
        <v>42</v>
      </c>
      <c r="E12" s="14" t="s">
        <v>15</v>
      </c>
      <c r="F12" s="15" t="s">
        <v>13</v>
      </c>
      <c r="G12" s="15" t="s">
        <v>16</v>
      </c>
      <c r="H12" s="15" t="s">
        <v>43</v>
      </c>
      <c r="I12" s="16">
        <f>2208.11*2</f>
        <v>4416.22</v>
      </c>
      <c r="J12" s="17"/>
      <c r="IP12"/>
      <c r="IQ12"/>
      <c r="IR12"/>
      <c r="IS12"/>
      <c r="IT12"/>
      <c r="IU12"/>
      <c r="IV12"/>
    </row>
    <row r="13" spans="1:256" s="15" customFormat="1" ht="88.5" customHeight="1">
      <c r="A13" s="12">
        <v>10</v>
      </c>
      <c r="B13" s="13" t="s">
        <v>44</v>
      </c>
      <c r="C13" s="14" t="s">
        <v>13</v>
      </c>
      <c r="D13" s="14" t="s">
        <v>45</v>
      </c>
      <c r="E13" s="14" t="s">
        <v>15</v>
      </c>
      <c r="F13" s="15" t="s">
        <v>13</v>
      </c>
      <c r="G13" s="15" t="s">
        <v>16</v>
      </c>
      <c r="H13" s="15" t="s">
        <v>46</v>
      </c>
      <c r="I13" s="16">
        <f>3112.63*2</f>
        <v>6225.26</v>
      </c>
      <c r="J13" s="17"/>
      <c r="IP13"/>
      <c r="IQ13"/>
      <c r="IR13"/>
      <c r="IS13"/>
      <c r="IT13"/>
      <c r="IU13"/>
      <c r="IV13"/>
    </row>
    <row r="14" spans="1:256" s="15" customFormat="1" ht="88.5" customHeight="1">
      <c r="A14" s="12">
        <v>11</v>
      </c>
      <c r="B14" s="13" t="s">
        <v>47</v>
      </c>
      <c r="C14" s="14" t="s">
        <v>48</v>
      </c>
      <c r="D14" s="14" t="s">
        <v>49</v>
      </c>
      <c r="E14" s="14" t="s">
        <v>15</v>
      </c>
      <c r="F14" s="15" t="s">
        <v>50</v>
      </c>
      <c r="G14" s="15" t="s">
        <v>16</v>
      </c>
      <c r="H14" s="15" t="s">
        <v>51</v>
      </c>
      <c r="I14" s="18">
        <f>4432.44*2</f>
        <v>8864.88</v>
      </c>
      <c r="J14" s="17"/>
      <c r="IP14"/>
      <c r="IQ14"/>
      <c r="IR14"/>
      <c r="IS14"/>
      <c r="IT14"/>
      <c r="IU14"/>
      <c r="IV14"/>
    </row>
    <row r="15" spans="1:256" s="15" customFormat="1" ht="88.5" customHeight="1">
      <c r="A15" s="12">
        <v>12</v>
      </c>
      <c r="B15" s="13" t="s">
        <v>52</v>
      </c>
      <c r="C15" s="14" t="s">
        <v>13</v>
      </c>
      <c r="D15" s="14" t="s">
        <v>53</v>
      </c>
      <c r="E15" s="14" t="s">
        <v>15</v>
      </c>
      <c r="F15" s="15" t="s">
        <v>13</v>
      </c>
      <c r="G15" s="15" t="s">
        <v>16</v>
      </c>
      <c r="H15" s="15" t="s">
        <v>54</v>
      </c>
      <c r="I15" s="16">
        <f>6190.83*2</f>
        <v>12381.66</v>
      </c>
      <c r="J15" s="17"/>
      <c r="IP15"/>
      <c r="IQ15"/>
      <c r="IR15"/>
      <c r="IS15"/>
      <c r="IT15"/>
      <c r="IU15"/>
      <c r="IV15"/>
    </row>
    <row r="16" spans="1:256" s="15" customFormat="1" ht="88.5" customHeight="1">
      <c r="A16" s="12">
        <v>13</v>
      </c>
      <c r="B16" s="13" t="s">
        <v>52</v>
      </c>
      <c r="C16" s="14" t="s">
        <v>55</v>
      </c>
      <c r="D16" s="14" t="s">
        <v>56</v>
      </c>
      <c r="E16" s="14" t="s">
        <v>57</v>
      </c>
      <c r="F16" s="15" t="s">
        <v>58</v>
      </c>
      <c r="G16" s="15" t="s">
        <v>16</v>
      </c>
      <c r="H16" s="15" t="s">
        <v>59</v>
      </c>
      <c r="I16" s="16">
        <v>1352.32</v>
      </c>
      <c r="J16" s="17"/>
      <c r="IP16"/>
      <c r="IQ16"/>
      <c r="IR16"/>
      <c r="IS16"/>
      <c r="IT16"/>
      <c r="IU16"/>
      <c r="IV16"/>
    </row>
    <row r="17" spans="1:256" s="15" customFormat="1" ht="88.5" customHeight="1">
      <c r="A17" s="12">
        <v>14</v>
      </c>
      <c r="B17" s="13" t="s">
        <v>52</v>
      </c>
      <c r="C17" s="14" t="s">
        <v>55</v>
      </c>
      <c r="D17" s="14" t="s">
        <v>60</v>
      </c>
      <c r="E17" s="14" t="s">
        <v>57</v>
      </c>
      <c r="F17" s="15" t="s">
        <v>61</v>
      </c>
      <c r="G17" s="15" t="s">
        <v>16</v>
      </c>
      <c r="H17" s="21" t="s">
        <v>62</v>
      </c>
      <c r="I17" s="16">
        <v>507.46</v>
      </c>
      <c r="J17" s="17"/>
      <c r="IP17"/>
      <c r="IQ17"/>
      <c r="IR17"/>
      <c r="IS17"/>
      <c r="IT17"/>
      <c r="IU17"/>
      <c r="IV17"/>
    </row>
    <row r="18" spans="1:256" s="15" customFormat="1" ht="88.5" customHeight="1">
      <c r="A18" s="12">
        <v>15</v>
      </c>
      <c r="B18" s="13" t="s">
        <v>52</v>
      </c>
      <c r="C18" s="14" t="s">
        <v>63</v>
      </c>
      <c r="D18" s="14" t="s">
        <v>64</v>
      </c>
      <c r="E18" s="14" t="s">
        <v>15</v>
      </c>
      <c r="F18" s="15" t="s">
        <v>65</v>
      </c>
      <c r="G18" s="15" t="s">
        <v>16</v>
      </c>
      <c r="H18" s="21" t="s">
        <v>66</v>
      </c>
      <c r="I18" s="16">
        <v>4737.54</v>
      </c>
      <c r="J18" s="17"/>
      <c r="IP18"/>
      <c r="IQ18"/>
      <c r="IR18"/>
      <c r="IS18"/>
      <c r="IT18"/>
      <c r="IU18"/>
      <c r="IV18"/>
    </row>
    <row r="19" spans="1:256" s="15" customFormat="1" ht="88.5" customHeight="1">
      <c r="A19" s="12">
        <v>16</v>
      </c>
      <c r="B19" s="13" t="s">
        <v>67</v>
      </c>
      <c r="C19" s="14" t="s">
        <v>68</v>
      </c>
      <c r="D19" s="14" t="s">
        <v>69</v>
      </c>
      <c r="E19" s="14" t="s">
        <v>70</v>
      </c>
      <c r="F19" s="15" t="s">
        <v>71</v>
      </c>
      <c r="G19" s="15" t="s">
        <v>16</v>
      </c>
      <c r="H19" s="21" t="s">
        <v>72</v>
      </c>
      <c r="I19" s="16">
        <f>1625.93*2</f>
        <v>3251.86</v>
      </c>
      <c r="J19" s="17"/>
      <c r="IP19"/>
      <c r="IQ19"/>
      <c r="IR19"/>
      <c r="IS19"/>
      <c r="IT19"/>
      <c r="IU19"/>
      <c r="IV19"/>
    </row>
    <row r="20" spans="1:256" s="15" customFormat="1" ht="88.5" customHeight="1">
      <c r="A20" s="12">
        <v>17</v>
      </c>
      <c r="B20" s="13" t="s">
        <v>73</v>
      </c>
      <c r="C20" s="14" t="s">
        <v>74</v>
      </c>
      <c r="D20" s="14" t="s">
        <v>75</v>
      </c>
      <c r="E20" s="14" t="s">
        <v>76</v>
      </c>
      <c r="F20" s="15" t="s">
        <v>65</v>
      </c>
      <c r="G20" s="15" t="s">
        <v>16</v>
      </c>
      <c r="H20" s="21" t="s">
        <v>77</v>
      </c>
      <c r="I20" s="16">
        <v>1127.33</v>
      </c>
      <c r="J20" s="17"/>
      <c r="IP20"/>
      <c r="IQ20"/>
      <c r="IR20"/>
      <c r="IS20"/>
      <c r="IT20"/>
      <c r="IU20"/>
      <c r="IV20"/>
    </row>
    <row r="21" spans="1:256" s="15" customFormat="1" ht="88.5" customHeight="1">
      <c r="A21" s="12">
        <v>18</v>
      </c>
      <c r="B21" s="13" t="s">
        <v>73</v>
      </c>
      <c r="C21" s="14" t="s">
        <v>13</v>
      </c>
      <c r="D21" s="14" t="s">
        <v>78</v>
      </c>
      <c r="E21" s="14" t="s">
        <v>15</v>
      </c>
      <c r="F21" s="15" t="s">
        <v>13</v>
      </c>
      <c r="G21" s="15" t="s">
        <v>16</v>
      </c>
      <c r="H21" s="15" t="s">
        <v>79</v>
      </c>
      <c r="I21" s="16">
        <f>3515.08+3515.09</f>
        <v>7030.17</v>
      </c>
      <c r="J21" s="17"/>
      <c r="IP21"/>
      <c r="IQ21"/>
      <c r="IR21"/>
      <c r="IS21"/>
      <c r="IT21"/>
      <c r="IU21"/>
      <c r="IV21"/>
    </row>
    <row r="22" spans="1:256" s="15" customFormat="1" ht="88.5" customHeight="1">
      <c r="A22" s="12">
        <v>19</v>
      </c>
      <c r="B22" s="13" t="s">
        <v>80</v>
      </c>
      <c r="C22" s="14" t="s">
        <v>13</v>
      </c>
      <c r="D22" s="14" t="s">
        <v>81</v>
      </c>
      <c r="E22" s="14" t="s">
        <v>15</v>
      </c>
      <c r="F22" s="15" t="s">
        <v>13</v>
      </c>
      <c r="G22" s="15" t="s">
        <v>16</v>
      </c>
      <c r="H22" s="15" t="s">
        <v>82</v>
      </c>
      <c r="I22" s="16">
        <f>3173.56*2</f>
        <v>6347.12</v>
      </c>
      <c r="J22" s="17"/>
      <c r="IP22"/>
      <c r="IQ22"/>
      <c r="IR22"/>
      <c r="IS22"/>
      <c r="IT22"/>
      <c r="IU22"/>
      <c r="IV22"/>
    </row>
    <row r="23" spans="1:256" s="15" customFormat="1" ht="93" customHeight="1">
      <c r="A23" s="12">
        <v>20</v>
      </c>
      <c r="B23" s="13" t="s">
        <v>83</v>
      </c>
      <c r="C23" s="14" t="s">
        <v>84</v>
      </c>
      <c r="D23" s="14" t="s">
        <v>85</v>
      </c>
      <c r="E23" s="14" t="s">
        <v>86</v>
      </c>
      <c r="F23" s="15" t="s">
        <v>87</v>
      </c>
      <c r="G23" s="15" t="s">
        <v>88</v>
      </c>
      <c r="H23" s="15" t="s">
        <v>89</v>
      </c>
      <c r="I23" s="22">
        <v>935</v>
      </c>
      <c r="J23" s="17"/>
      <c r="IP23"/>
      <c r="IQ23"/>
      <c r="IR23"/>
      <c r="IS23"/>
      <c r="IT23"/>
      <c r="IU23"/>
      <c r="IV23"/>
    </row>
    <row r="24" spans="1:256" s="15" customFormat="1" ht="88.5" customHeight="1">
      <c r="A24" s="12">
        <v>21</v>
      </c>
      <c r="B24" s="13" t="s">
        <v>90</v>
      </c>
      <c r="C24" s="14" t="s">
        <v>13</v>
      </c>
      <c r="D24" s="14" t="s">
        <v>91</v>
      </c>
      <c r="E24" s="14" t="s">
        <v>15</v>
      </c>
      <c r="F24" s="15" t="s">
        <v>13</v>
      </c>
      <c r="G24" s="15" t="s">
        <v>16</v>
      </c>
      <c r="H24" s="15" t="s">
        <v>92</v>
      </c>
      <c r="I24" s="16">
        <f>1898.88*2</f>
        <v>3797.76</v>
      </c>
      <c r="J24" s="17"/>
      <c r="IP24"/>
      <c r="IQ24"/>
      <c r="IR24"/>
      <c r="IS24"/>
      <c r="IT24"/>
      <c r="IU24"/>
      <c r="IV24"/>
    </row>
    <row r="25" spans="1:256" s="15" customFormat="1" ht="88.5" customHeight="1">
      <c r="A25" s="12">
        <v>22</v>
      </c>
      <c r="B25" s="13" t="s">
        <v>93</v>
      </c>
      <c r="C25" s="14" t="s">
        <v>13</v>
      </c>
      <c r="D25" s="14" t="s">
        <v>94</v>
      </c>
      <c r="E25" s="14" t="s">
        <v>15</v>
      </c>
      <c r="F25" s="15" t="s">
        <v>13</v>
      </c>
      <c r="G25" s="15" t="s">
        <v>16</v>
      </c>
      <c r="H25" s="15" t="s">
        <v>95</v>
      </c>
      <c r="I25" s="16">
        <f>7089.64*2</f>
        <v>14179.28</v>
      </c>
      <c r="J25" s="17"/>
      <c r="IP25"/>
      <c r="IQ25"/>
      <c r="IR25"/>
      <c r="IS25"/>
      <c r="IT25"/>
      <c r="IU25"/>
      <c r="IV25"/>
    </row>
    <row r="26" ht="50.25" customHeight="1"/>
    <row r="27" ht="50.25" customHeight="1"/>
    <row r="28" spans="1:209" ht="93" customHeight="1">
      <c r="A28" s="23"/>
      <c r="B28" s="23"/>
      <c r="C28" s="23"/>
      <c r="D28" s="23"/>
      <c r="E28" s="23"/>
      <c r="F28" s="23"/>
      <c r="G28" s="23"/>
      <c r="H28" s="23"/>
      <c r="I28" s="2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</row>
    <row r="29" spans="1:256" s="15" customFormat="1" ht="93" customHeight="1">
      <c r="A29" s="25"/>
      <c r="B29" s="21"/>
      <c r="C29" s="21"/>
      <c r="D29" s="21"/>
      <c r="E29" s="21"/>
      <c r="F29" s="21"/>
      <c r="G29" s="21"/>
      <c r="H29" s="21"/>
      <c r="I29" s="16"/>
      <c r="IP29"/>
      <c r="IQ29"/>
      <c r="IR29"/>
      <c r="IS29"/>
      <c r="IT29"/>
      <c r="IU29"/>
      <c r="IV29"/>
    </row>
    <row r="30" spans="1:256" s="27" customFormat="1" ht="88.5" customHeight="1">
      <c r="A30" s="21"/>
      <c r="B30" s="21"/>
      <c r="C30" s="21"/>
      <c r="D30" s="21"/>
      <c r="E30" s="21"/>
      <c r="F30" s="21"/>
      <c r="G30" s="21"/>
      <c r="H30" s="21"/>
      <c r="I30" s="26"/>
      <c r="IP30"/>
      <c r="IQ30"/>
      <c r="IR30"/>
      <c r="IS30"/>
      <c r="IT30"/>
      <c r="IU30"/>
      <c r="IV30"/>
    </row>
    <row r="31" spans="1:256" s="27" customFormat="1" ht="88.5" customHeight="1">
      <c r="A31" s="21"/>
      <c r="B31" s="21"/>
      <c r="C31" s="21"/>
      <c r="D31" s="21"/>
      <c r="E31" s="21"/>
      <c r="F31" s="21"/>
      <c r="G31" s="21"/>
      <c r="H31" s="21"/>
      <c r="I31" s="26"/>
      <c r="IP31"/>
      <c r="IQ31"/>
      <c r="IR31"/>
      <c r="IS31"/>
      <c r="IT31"/>
      <c r="IU31"/>
      <c r="IV31"/>
    </row>
    <row r="32" spans="1:9" ht="88.5" customHeight="1">
      <c r="A32" s="28"/>
      <c r="B32" s="28"/>
      <c r="C32" s="21"/>
      <c r="D32" s="21"/>
      <c r="E32" s="21"/>
      <c r="F32" s="28"/>
      <c r="G32" s="28"/>
      <c r="H32" s="28"/>
      <c r="I32" s="26"/>
    </row>
    <row r="33" spans="1:256" s="27" customFormat="1" ht="88.5" customHeight="1">
      <c r="A33" s="21"/>
      <c r="B33" s="21"/>
      <c r="C33" s="21"/>
      <c r="D33" s="21"/>
      <c r="E33" s="21"/>
      <c r="F33" s="21"/>
      <c r="G33" s="21"/>
      <c r="H33" s="21"/>
      <c r="I33" s="26"/>
      <c r="IP33"/>
      <c r="IQ33"/>
      <c r="IR33"/>
      <c r="IS33"/>
      <c r="IT33"/>
      <c r="IU33"/>
      <c r="IV33"/>
    </row>
    <row r="34" spans="1:256" s="27" customFormat="1" ht="88.5" customHeight="1">
      <c r="A34" s="15"/>
      <c r="B34" s="15"/>
      <c r="C34" s="15"/>
      <c r="D34" s="15"/>
      <c r="E34" s="15"/>
      <c r="F34" s="15"/>
      <c r="G34" s="15"/>
      <c r="H34" s="15"/>
      <c r="I34" s="22"/>
      <c r="IP34"/>
      <c r="IQ34"/>
      <c r="IR34"/>
      <c r="IS34"/>
      <c r="IT34"/>
      <c r="IU34"/>
      <c r="IV34"/>
    </row>
    <row r="35" spans="1:256" s="27" customFormat="1" ht="88.5" customHeight="1">
      <c r="A35" s="15"/>
      <c r="B35" s="15"/>
      <c r="C35" s="15"/>
      <c r="D35" s="15"/>
      <c r="E35" s="15"/>
      <c r="F35" s="15"/>
      <c r="G35" s="15"/>
      <c r="H35" s="15"/>
      <c r="I35" s="22"/>
      <c r="IP35"/>
      <c r="IQ35"/>
      <c r="IR35"/>
      <c r="IS35"/>
      <c r="IT35"/>
      <c r="IU35"/>
      <c r="IV35"/>
    </row>
    <row r="36" spans="3:5" ht="88.5" customHeight="1">
      <c r="C36" s="15"/>
      <c r="D36" s="15"/>
      <c r="E36" s="15"/>
    </row>
    <row r="37" spans="1:256" s="27" customFormat="1" ht="88.5" customHeight="1">
      <c r="A37" s="15"/>
      <c r="B37" s="15"/>
      <c r="C37" s="15"/>
      <c r="D37" s="15"/>
      <c r="E37" s="15"/>
      <c r="F37" s="15"/>
      <c r="G37" s="15"/>
      <c r="H37" s="15"/>
      <c r="I37" s="22"/>
      <c r="IP37"/>
      <c r="IQ37"/>
      <c r="IR37"/>
      <c r="IS37"/>
      <c r="IT37"/>
      <c r="IU37"/>
      <c r="IV37"/>
    </row>
    <row r="38" spans="1:256" s="27" customFormat="1" ht="88.5" customHeight="1">
      <c r="A38" s="15"/>
      <c r="B38" s="15"/>
      <c r="C38" s="15"/>
      <c r="D38" s="15"/>
      <c r="E38" s="15"/>
      <c r="F38" s="15"/>
      <c r="G38" s="15"/>
      <c r="H38" s="15"/>
      <c r="I38" s="22"/>
      <c r="IP38"/>
      <c r="IQ38"/>
      <c r="IR38"/>
      <c r="IS38"/>
      <c r="IT38"/>
      <c r="IU38"/>
      <c r="IV38"/>
    </row>
    <row r="39" spans="1:256" s="27" customFormat="1" ht="88.5" customHeight="1">
      <c r="A39" s="15"/>
      <c r="B39" s="15"/>
      <c r="C39" s="15"/>
      <c r="D39" s="15"/>
      <c r="E39" s="15"/>
      <c r="F39" s="15"/>
      <c r="G39" s="15"/>
      <c r="H39" s="15"/>
      <c r="I39" s="22"/>
      <c r="IP39"/>
      <c r="IQ39"/>
      <c r="IR39"/>
      <c r="IS39"/>
      <c r="IT39"/>
      <c r="IU39"/>
      <c r="IV39"/>
    </row>
    <row r="40" spans="3:4" ht="88.5" customHeight="1">
      <c r="C40" s="15"/>
      <c r="D40" s="15"/>
    </row>
    <row r="41" spans="3:5" ht="88.5" customHeight="1">
      <c r="C41" s="15"/>
      <c r="D41" s="15"/>
      <c r="E41" s="15"/>
    </row>
    <row r="42" spans="3:5" ht="88.5" customHeight="1">
      <c r="C42" s="15"/>
      <c r="D42" s="15"/>
      <c r="E42" s="15"/>
    </row>
    <row r="43" spans="1:256" s="27" customFormat="1" ht="88.5" customHeight="1">
      <c r="A43" s="15"/>
      <c r="B43" s="15"/>
      <c r="C43" s="15"/>
      <c r="D43" s="15"/>
      <c r="E43" s="15"/>
      <c r="F43" s="15"/>
      <c r="G43" s="15"/>
      <c r="H43" s="15"/>
      <c r="I43" s="22"/>
      <c r="IP43"/>
      <c r="IQ43"/>
      <c r="IR43"/>
      <c r="IS43"/>
      <c r="IT43"/>
      <c r="IU43"/>
      <c r="IV43"/>
    </row>
    <row r="44" spans="1:256" s="27" customFormat="1" ht="88.5" customHeight="1">
      <c r="A44" s="15"/>
      <c r="B44" s="15"/>
      <c r="C44" s="15"/>
      <c r="D44" s="15"/>
      <c r="E44" s="15"/>
      <c r="F44" s="15"/>
      <c r="G44" s="15"/>
      <c r="H44" s="15"/>
      <c r="I44" s="22"/>
      <c r="IP44"/>
      <c r="IQ44"/>
      <c r="IR44"/>
      <c r="IS44"/>
      <c r="IT44"/>
      <c r="IU44"/>
      <c r="IV44"/>
    </row>
    <row r="45" spans="1:256" s="27" customFormat="1" ht="88.5" customHeight="1">
      <c r="A45" s="15"/>
      <c r="B45" s="15"/>
      <c r="C45" s="15"/>
      <c r="D45" s="15"/>
      <c r="E45" s="15"/>
      <c r="F45" s="15"/>
      <c r="G45" s="15"/>
      <c r="H45" s="15"/>
      <c r="I45" s="22"/>
      <c r="IP45"/>
      <c r="IQ45"/>
      <c r="IR45"/>
      <c r="IS45"/>
      <c r="IT45"/>
      <c r="IU45"/>
      <c r="IV45"/>
    </row>
  </sheetData>
  <sheetProtection selectLockedCells="1" selectUnlockedCells="1"/>
  <mergeCells count="10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</mergeCells>
  <printOptions/>
  <pageMargins left="0.7875" right="0.7875" top="0.9840277777777778" bottom="0.9840277777777778" header="0.5118110236220472" footer="0.5118110236220472"/>
  <pageSetup horizontalDpi="300" verticalDpi="300" orientation="landscape" paperSize="8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="55" zoomScaleNormal="55" workbookViewId="0" topLeftCell="A1">
      <pane ySplit="4" topLeftCell="A17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32.140625" style="1" customWidth="1"/>
    <col min="4" max="4" width="19.57421875" style="1" customWidth="1"/>
    <col min="5" max="5" width="24.57421875" style="1" customWidth="1"/>
    <col min="6" max="6" width="21.57421875" style="1" customWidth="1"/>
    <col min="7" max="7" width="17.57421875" style="1" customWidth="1"/>
    <col min="8" max="8" width="42.28125" style="1" customWidth="1"/>
    <col min="9" max="9" width="46.8515625" style="2" customWidth="1"/>
    <col min="10" max="10" width="17.421875" style="3" customWidth="1"/>
    <col min="11" max="209" width="9.00390625" style="3" customWidth="1"/>
  </cols>
  <sheetData>
    <row r="1" spans="1:9" ht="88.5" customHeight="1">
      <c r="A1" s="4" t="s">
        <v>98</v>
      </c>
      <c r="B1" s="4"/>
      <c r="C1" s="4"/>
      <c r="D1" s="4"/>
      <c r="E1" s="4"/>
      <c r="F1" s="4"/>
      <c r="G1" s="4"/>
      <c r="H1" s="4"/>
      <c r="I1" s="4"/>
    </row>
    <row r="2" spans="1:256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/>
      <c r="IQ2"/>
      <c r="IR2"/>
      <c r="IS2"/>
      <c r="IT2"/>
      <c r="IU2"/>
      <c r="IV2"/>
    </row>
    <row r="3" spans="1:256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/>
      <c r="IQ3"/>
      <c r="IR3"/>
      <c r="IS3"/>
      <c r="IT3"/>
      <c r="IU3"/>
      <c r="IV3"/>
    </row>
    <row r="4" spans="1:256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/>
      <c r="IQ4"/>
      <c r="IR4"/>
      <c r="IS4"/>
      <c r="IT4"/>
      <c r="IU4"/>
      <c r="IV4"/>
    </row>
    <row r="5" spans="1:256" s="15" customFormat="1" ht="88.5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13</v>
      </c>
      <c r="G5" s="15" t="s">
        <v>16</v>
      </c>
      <c r="H5" s="15" t="s">
        <v>17</v>
      </c>
      <c r="I5" s="16">
        <f>1961.22*2</f>
        <v>3922.44</v>
      </c>
      <c r="J5" s="17"/>
      <c r="IP5"/>
      <c r="IQ5"/>
      <c r="IR5"/>
      <c r="IS5"/>
      <c r="IT5"/>
      <c r="IU5"/>
      <c r="IV5"/>
    </row>
    <row r="6" spans="1:256" s="15" customFormat="1" ht="88.5" customHeight="1">
      <c r="A6" s="12">
        <v>2</v>
      </c>
      <c r="B6" s="13" t="s">
        <v>18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16</v>
      </c>
      <c r="H6" s="15" t="s">
        <v>23</v>
      </c>
      <c r="I6" s="18">
        <f>10888.5*2</f>
        <v>21777</v>
      </c>
      <c r="J6" s="17"/>
      <c r="IP6"/>
      <c r="IQ6"/>
      <c r="IR6"/>
      <c r="IS6"/>
      <c r="IT6"/>
      <c r="IU6"/>
      <c r="IV6"/>
    </row>
    <row r="7" spans="1:256" s="15" customFormat="1" ht="88.5" customHeight="1">
      <c r="A7" s="12">
        <v>3</v>
      </c>
      <c r="B7" s="13" t="s">
        <v>18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16</v>
      </c>
      <c r="H7" s="15" t="s">
        <v>28</v>
      </c>
      <c r="I7" s="16">
        <f>12853.8*2</f>
        <v>25707.6</v>
      </c>
      <c r="J7" s="17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/>
      <c r="IQ7"/>
      <c r="IR7"/>
      <c r="IS7"/>
      <c r="IT7"/>
      <c r="IU7"/>
      <c r="IV7"/>
    </row>
    <row r="8" spans="1:256" s="15" customFormat="1" ht="88.5" customHeight="1">
      <c r="A8" s="12">
        <v>5</v>
      </c>
      <c r="B8" s="13" t="s">
        <v>18</v>
      </c>
      <c r="C8" s="14" t="s">
        <v>29</v>
      </c>
      <c r="D8" s="14" t="s">
        <v>30</v>
      </c>
      <c r="E8" s="14" t="s">
        <v>15</v>
      </c>
      <c r="F8" s="15" t="s">
        <v>29</v>
      </c>
      <c r="G8" s="15" t="s">
        <v>16</v>
      </c>
      <c r="H8" s="15" t="s">
        <v>31</v>
      </c>
      <c r="I8" s="16">
        <f>9342.75*2</f>
        <v>18685.5</v>
      </c>
      <c r="J8" s="17"/>
      <c r="IP8"/>
      <c r="IQ8"/>
      <c r="IR8"/>
      <c r="IS8"/>
      <c r="IT8"/>
      <c r="IU8"/>
      <c r="IV8"/>
    </row>
    <row r="9" spans="1:256" s="15" customFormat="1" ht="88.5" customHeight="1">
      <c r="A9" s="12">
        <v>6</v>
      </c>
      <c r="B9" s="13" t="s">
        <v>18</v>
      </c>
      <c r="C9" s="14" t="s">
        <v>13</v>
      </c>
      <c r="D9" s="14" t="s">
        <v>32</v>
      </c>
      <c r="E9" s="14" t="s">
        <v>15</v>
      </c>
      <c r="F9" s="15" t="s">
        <v>13</v>
      </c>
      <c r="G9" s="15" t="s">
        <v>16</v>
      </c>
      <c r="H9" s="15" t="s">
        <v>33</v>
      </c>
      <c r="I9" s="16">
        <f>1963.87*2</f>
        <v>3927.74</v>
      </c>
      <c r="J9" s="17"/>
      <c r="IP9"/>
      <c r="IQ9"/>
      <c r="IR9"/>
      <c r="IS9"/>
      <c r="IT9"/>
      <c r="IU9"/>
      <c r="IV9"/>
    </row>
    <row r="10" spans="1:256" s="15" customFormat="1" ht="88.5" customHeight="1">
      <c r="A10" s="12">
        <v>7</v>
      </c>
      <c r="B10" s="13" t="s">
        <v>18</v>
      </c>
      <c r="C10" s="14" t="s">
        <v>34</v>
      </c>
      <c r="D10" s="14" t="s">
        <v>35</v>
      </c>
      <c r="E10" s="14" t="s">
        <v>15</v>
      </c>
      <c r="F10" s="15" t="s">
        <v>34</v>
      </c>
      <c r="G10" s="15" t="s">
        <v>16</v>
      </c>
      <c r="H10" s="15" t="s">
        <v>36</v>
      </c>
      <c r="I10" s="20">
        <f>16993.78*2</f>
        <v>33987.56</v>
      </c>
      <c r="J10" s="17"/>
      <c r="IP10"/>
      <c r="IQ10"/>
      <c r="IR10"/>
      <c r="IS10"/>
      <c r="IT10"/>
      <c r="IU10"/>
      <c r="IV10"/>
    </row>
    <row r="11" spans="1:256" s="15" customFormat="1" ht="88.5" customHeight="1">
      <c r="A11" s="12">
        <v>8</v>
      </c>
      <c r="B11" s="13" t="s">
        <v>18</v>
      </c>
      <c r="C11" s="14" t="s">
        <v>37</v>
      </c>
      <c r="D11" s="14" t="s">
        <v>38</v>
      </c>
      <c r="E11" s="14" t="s">
        <v>15</v>
      </c>
      <c r="F11" s="15" t="s">
        <v>39</v>
      </c>
      <c r="G11" s="15" t="s">
        <v>16</v>
      </c>
      <c r="H11" s="15" t="s">
        <v>40</v>
      </c>
      <c r="I11" s="20">
        <f>3032.64*2</f>
        <v>6065.28</v>
      </c>
      <c r="J11" s="17"/>
      <c r="IP11"/>
      <c r="IQ11"/>
      <c r="IR11"/>
      <c r="IS11"/>
      <c r="IT11"/>
      <c r="IU11"/>
      <c r="IV11"/>
    </row>
    <row r="12" spans="1:256" s="15" customFormat="1" ht="88.5" customHeight="1">
      <c r="A12" s="12">
        <v>9</v>
      </c>
      <c r="B12" s="13" t="s">
        <v>41</v>
      </c>
      <c r="C12" s="14" t="s">
        <v>13</v>
      </c>
      <c r="D12" s="14" t="s">
        <v>42</v>
      </c>
      <c r="E12" s="14" t="s">
        <v>15</v>
      </c>
      <c r="F12" s="15" t="s">
        <v>13</v>
      </c>
      <c r="G12" s="15" t="s">
        <v>16</v>
      </c>
      <c r="H12" s="15" t="s">
        <v>43</v>
      </c>
      <c r="I12" s="16">
        <f>2208.11*2</f>
        <v>4416.22</v>
      </c>
      <c r="J12" s="17"/>
      <c r="IP12"/>
      <c r="IQ12"/>
      <c r="IR12"/>
      <c r="IS12"/>
      <c r="IT12"/>
      <c r="IU12"/>
      <c r="IV12"/>
    </row>
    <row r="13" spans="1:256" s="15" customFormat="1" ht="88.5" customHeight="1">
      <c r="A13" s="12">
        <v>10</v>
      </c>
      <c r="B13" s="13" t="s">
        <v>44</v>
      </c>
      <c r="C13" s="14" t="s">
        <v>13</v>
      </c>
      <c r="D13" s="14" t="s">
        <v>45</v>
      </c>
      <c r="E13" s="14" t="s">
        <v>15</v>
      </c>
      <c r="F13" s="15" t="s">
        <v>13</v>
      </c>
      <c r="G13" s="15" t="s">
        <v>16</v>
      </c>
      <c r="H13" s="15" t="s">
        <v>46</v>
      </c>
      <c r="I13" s="16">
        <f>3112.63*2</f>
        <v>6225.26</v>
      </c>
      <c r="J13" s="17"/>
      <c r="IP13"/>
      <c r="IQ13"/>
      <c r="IR13"/>
      <c r="IS13"/>
      <c r="IT13"/>
      <c r="IU13"/>
      <c r="IV13"/>
    </row>
    <row r="14" spans="1:256" s="15" customFormat="1" ht="88.5" customHeight="1">
      <c r="A14" s="12">
        <v>11</v>
      </c>
      <c r="B14" s="13" t="s">
        <v>47</v>
      </c>
      <c r="C14" s="14" t="s">
        <v>48</v>
      </c>
      <c r="D14" s="14" t="s">
        <v>49</v>
      </c>
      <c r="E14" s="14" t="s">
        <v>15</v>
      </c>
      <c r="F14" s="15" t="s">
        <v>50</v>
      </c>
      <c r="G14" s="15" t="s">
        <v>16</v>
      </c>
      <c r="H14" s="15" t="s">
        <v>51</v>
      </c>
      <c r="I14" s="18">
        <f>4432.44*2</f>
        <v>8864.88</v>
      </c>
      <c r="J14" s="17"/>
      <c r="IP14"/>
      <c r="IQ14"/>
      <c r="IR14"/>
      <c r="IS14"/>
      <c r="IT14"/>
      <c r="IU14"/>
      <c r="IV14"/>
    </row>
    <row r="15" spans="1:256" s="15" customFormat="1" ht="88.5" customHeight="1">
      <c r="A15" s="12">
        <v>12</v>
      </c>
      <c r="B15" s="13" t="s">
        <v>52</v>
      </c>
      <c r="C15" s="14" t="s">
        <v>13</v>
      </c>
      <c r="D15" s="14" t="s">
        <v>53</v>
      </c>
      <c r="E15" s="14" t="s">
        <v>15</v>
      </c>
      <c r="F15" s="15" t="s">
        <v>13</v>
      </c>
      <c r="G15" s="15" t="s">
        <v>16</v>
      </c>
      <c r="H15" s="15" t="s">
        <v>54</v>
      </c>
      <c r="I15" s="16">
        <f>6190.83*2</f>
        <v>12381.66</v>
      </c>
      <c r="J15" s="17"/>
      <c r="IP15"/>
      <c r="IQ15"/>
      <c r="IR15"/>
      <c r="IS15"/>
      <c r="IT15"/>
      <c r="IU15"/>
      <c r="IV15"/>
    </row>
    <row r="16" spans="1:256" s="15" customFormat="1" ht="88.5" customHeight="1">
      <c r="A16" s="12">
        <v>13</v>
      </c>
      <c r="B16" s="13" t="s">
        <v>52</v>
      </c>
      <c r="C16" s="14" t="s">
        <v>55</v>
      </c>
      <c r="D16" s="14" t="s">
        <v>56</v>
      </c>
      <c r="E16" s="14" t="s">
        <v>57</v>
      </c>
      <c r="F16" s="15" t="s">
        <v>58</v>
      </c>
      <c r="G16" s="15" t="s">
        <v>16</v>
      </c>
      <c r="H16" s="15" t="s">
        <v>59</v>
      </c>
      <c r="I16" s="16">
        <v>1352.32</v>
      </c>
      <c r="J16" s="17"/>
      <c r="IP16"/>
      <c r="IQ16"/>
      <c r="IR16"/>
      <c r="IS16"/>
      <c r="IT16"/>
      <c r="IU16"/>
      <c r="IV16"/>
    </row>
    <row r="17" spans="1:256" s="15" customFormat="1" ht="88.5" customHeight="1">
      <c r="A17" s="12">
        <v>14</v>
      </c>
      <c r="B17" s="13" t="s">
        <v>52</v>
      </c>
      <c r="C17" s="14" t="s">
        <v>55</v>
      </c>
      <c r="D17" s="14" t="s">
        <v>60</v>
      </c>
      <c r="E17" s="14" t="s">
        <v>57</v>
      </c>
      <c r="F17" s="15" t="s">
        <v>61</v>
      </c>
      <c r="G17" s="15" t="s">
        <v>16</v>
      </c>
      <c r="H17" s="21" t="s">
        <v>62</v>
      </c>
      <c r="I17" s="16">
        <v>507.46</v>
      </c>
      <c r="J17" s="17"/>
      <c r="IP17"/>
      <c r="IQ17"/>
      <c r="IR17"/>
      <c r="IS17"/>
      <c r="IT17"/>
      <c r="IU17"/>
      <c r="IV17"/>
    </row>
    <row r="18" spans="1:256" s="15" customFormat="1" ht="88.5" customHeight="1">
      <c r="A18" s="12">
        <v>15</v>
      </c>
      <c r="B18" s="13" t="s">
        <v>52</v>
      </c>
      <c r="C18" s="14" t="s">
        <v>63</v>
      </c>
      <c r="D18" s="14" t="s">
        <v>64</v>
      </c>
      <c r="E18" s="14" t="s">
        <v>15</v>
      </c>
      <c r="F18" s="15" t="s">
        <v>65</v>
      </c>
      <c r="G18" s="15" t="s">
        <v>16</v>
      </c>
      <c r="H18" s="21" t="s">
        <v>66</v>
      </c>
      <c r="I18" s="16" t="s">
        <v>99</v>
      </c>
      <c r="J18" s="17"/>
      <c r="IP18"/>
      <c r="IQ18"/>
      <c r="IR18"/>
      <c r="IS18"/>
      <c r="IT18"/>
      <c r="IU18"/>
      <c r="IV18"/>
    </row>
    <row r="19" spans="1:256" s="15" customFormat="1" ht="88.5" customHeight="1">
      <c r="A19" s="12">
        <v>16</v>
      </c>
      <c r="B19" s="13" t="s">
        <v>67</v>
      </c>
      <c r="C19" s="14" t="s">
        <v>68</v>
      </c>
      <c r="D19" s="14" t="s">
        <v>69</v>
      </c>
      <c r="E19" s="14" t="s">
        <v>70</v>
      </c>
      <c r="F19" s="15" t="s">
        <v>71</v>
      </c>
      <c r="G19" s="15" t="s">
        <v>16</v>
      </c>
      <c r="H19" s="21" t="s">
        <v>72</v>
      </c>
      <c r="I19" s="16">
        <f>1625.93*2</f>
        <v>3251.86</v>
      </c>
      <c r="J19" s="17"/>
      <c r="IP19"/>
      <c r="IQ19"/>
      <c r="IR19"/>
      <c r="IS19"/>
      <c r="IT19"/>
      <c r="IU19"/>
      <c r="IV19"/>
    </row>
    <row r="20" spans="1:256" s="15" customFormat="1" ht="88.5" customHeight="1">
      <c r="A20" s="12">
        <v>17</v>
      </c>
      <c r="B20" s="13" t="s">
        <v>73</v>
      </c>
      <c r="C20" s="14" t="s">
        <v>74</v>
      </c>
      <c r="D20" s="14" t="s">
        <v>75</v>
      </c>
      <c r="E20" s="14" t="s">
        <v>76</v>
      </c>
      <c r="F20" s="15" t="s">
        <v>65</v>
      </c>
      <c r="G20" s="15" t="s">
        <v>16</v>
      </c>
      <c r="H20" s="21" t="s">
        <v>77</v>
      </c>
      <c r="I20" s="16">
        <v>1127.33</v>
      </c>
      <c r="J20" s="17"/>
      <c r="IP20"/>
      <c r="IQ20"/>
      <c r="IR20"/>
      <c r="IS20"/>
      <c r="IT20"/>
      <c r="IU20"/>
      <c r="IV20"/>
    </row>
    <row r="21" spans="1:256" s="15" customFormat="1" ht="88.5" customHeight="1">
      <c r="A21" s="12">
        <v>18</v>
      </c>
      <c r="B21" s="13" t="s">
        <v>73</v>
      </c>
      <c r="C21" s="14" t="s">
        <v>13</v>
      </c>
      <c r="D21" s="14" t="s">
        <v>78</v>
      </c>
      <c r="E21" s="14" t="s">
        <v>15</v>
      </c>
      <c r="F21" s="15" t="s">
        <v>13</v>
      </c>
      <c r="G21" s="15" t="s">
        <v>16</v>
      </c>
      <c r="H21" s="15" t="s">
        <v>79</v>
      </c>
      <c r="I21" s="16">
        <f>3515.08+3515.09</f>
        <v>7030.17</v>
      </c>
      <c r="J21" s="17"/>
      <c r="IP21"/>
      <c r="IQ21"/>
      <c r="IR21"/>
      <c r="IS21"/>
      <c r="IT21"/>
      <c r="IU21"/>
      <c r="IV21"/>
    </row>
    <row r="22" spans="1:256" s="15" customFormat="1" ht="88.5" customHeight="1">
      <c r="A22" s="12">
        <v>19</v>
      </c>
      <c r="B22" s="13" t="s">
        <v>80</v>
      </c>
      <c r="C22" s="14" t="s">
        <v>13</v>
      </c>
      <c r="D22" s="14" t="s">
        <v>81</v>
      </c>
      <c r="E22" s="14" t="s">
        <v>15</v>
      </c>
      <c r="F22" s="15" t="s">
        <v>13</v>
      </c>
      <c r="G22" s="15" t="s">
        <v>16</v>
      </c>
      <c r="H22" s="15" t="s">
        <v>82</v>
      </c>
      <c r="I22" s="16">
        <f>3173.56*2</f>
        <v>6347.12</v>
      </c>
      <c r="J22" s="17"/>
      <c r="IP22"/>
      <c r="IQ22"/>
      <c r="IR22"/>
      <c r="IS22"/>
      <c r="IT22"/>
      <c r="IU22"/>
      <c r="IV22"/>
    </row>
    <row r="23" spans="1:256" s="15" customFormat="1" ht="93" customHeight="1">
      <c r="A23" s="12">
        <v>20</v>
      </c>
      <c r="B23" s="13" t="s">
        <v>83</v>
      </c>
      <c r="C23" s="14" t="s">
        <v>84</v>
      </c>
      <c r="D23" s="14" t="s">
        <v>85</v>
      </c>
      <c r="E23" s="14" t="s">
        <v>86</v>
      </c>
      <c r="F23" s="15" t="s">
        <v>87</v>
      </c>
      <c r="G23" s="15" t="s">
        <v>88</v>
      </c>
      <c r="H23" s="15" t="s">
        <v>89</v>
      </c>
      <c r="I23" s="22">
        <v>935</v>
      </c>
      <c r="J23" s="17"/>
      <c r="IP23"/>
      <c r="IQ23"/>
      <c r="IR23"/>
      <c r="IS23"/>
      <c r="IT23"/>
      <c r="IU23"/>
      <c r="IV23"/>
    </row>
    <row r="24" spans="1:256" s="15" customFormat="1" ht="88.5" customHeight="1">
      <c r="A24" s="12">
        <v>21</v>
      </c>
      <c r="B24" s="13" t="s">
        <v>90</v>
      </c>
      <c r="C24" s="14" t="s">
        <v>13</v>
      </c>
      <c r="D24" s="14" t="s">
        <v>91</v>
      </c>
      <c r="E24" s="14" t="s">
        <v>15</v>
      </c>
      <c r="F24" s="15" t="s">
        <v>13</v>
      </c>
      <c r="G24" s="15" t="s">
        <v>16</v>
      </c>
      <c r="H24" s="15" t="s">
        <v>92</v>
      </c>
      <c r="I24" s="16">
        <f>1898.88*2</f>
        <v>3797.76</v>
      </c>
      <c r="J24" s="17"/>
      <c r="IP24"/>
      <c r="IQ24"/>
      <c r="IR24"/>
      <c r="IS24"/>
      <c r="IT24"/>
      <c r="IU24"/>
      <c r="IV24"/>
    </row>
    <row r="25" spans="1:256" s="15" customFormat="1" ht="88.5" customHeight="1">
      <c r="A25" s="12">
        <v>22</v>
      </c>
      <c r="B25" s="13" t="s">
        <v>93</v>
      </c>
      <c r="C25" s="14" t="s">
        <v>13</v>
      </c>
      <c r="D25" s="14" t="s">
        <v>94</v>
      </c>
      <c r="E25" s="14" t="s">
        <v>15</v>
      </c>
      <c r="F25" s="15" t="s">
        <v>13</v>
      </c>
      <c r="G25" s="15" t="s">
        <v>16</v>
      </c>
      <c r="H25" s="15" t="s">
        <v>95</v>
      </c>
      <c r="I25" s="16">
        <f>7089.64*2</f>
        <v>14179.28</v>
      </c>
      <c r="J25" s="17"/>
      <c r="IP25"/>
      <c r="IQ25"/>
      <c r="IR25"/>
      <c r="IS25"/>
      <c r="IT25"/>
      <c r="IU25"/>
      <c r="IV25"/>
    </row>
    <row r="26" ht="50.25" customHeight="1"/>
    <row r="27" ht="50.25" customHeight="1"/>
    <row r="28" spans="1:209" ht="93" customHeight="1">
      <c r="A28" s="23"/>
      <c r="B28" s="23"/>
      <c r="C28" s="23"/>
      <c r="D28" s="23"/>
      <c r="E28" s="23"/>
      <c r="F28" s="23"/>
      <c r="G28" s="23"/>
      <c r="H28" s="23"/>
      <c r="I28" s="2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</row>
    <row r="29" spans="1:256" s="15" customFormat="1" ht="93" customHeight="1">
      <c r="A29" s="25"/>
      <c r="B29" s="21"/>
      <c r="C29" s="21"/>
      <c r="D29" s="21"/>
      <c r="E29" s="21"/>
      <c r="F29" s="21"/>
      <c r="G29" s="21"/>
      <c r="H29" s="21"/>
      <c r="I29" s="16"/>
      <c r="IP29"/>
      <c r="IQ29"/>
      <c r="IR29"/>
      <c r="IS29"/>
      <c r="IT29"/>
      <c r="IU29"/>
      <c r="IV29"/>
    </row>
    <row r="30" spans="1:256" s="27" customFormat="1" ht="88.5" customHeight="1">
      <c r="A30" s="21"/>
      <c r="B30" s="21"/>
      <c r="C30" s="21"/>
      <c r="D30" s="21"/>
      <c r="E30" s="21"/>
      <c r="F30" s="21"/>
      <c r="G30" s="21"/>
      <c r="H30" s="21"/>
      <c r="I30" s="26"/>
      <c r="IP30"/>
      <c r="IQ30"/>
      <c r="IR30"/>
      <c r="IS30"/>
      <c r="IT30"/>
      <c r="IU30"/>
      <c r="IV30"/>
    </row>
    <row r="31" spans="1:256" s="27" customFormat="1" ht="88.5" customHeight="1">
      <c r="A31" s="21"/>
      <c r="B31" s="21"/>
      <c r="C31" s="21"/>
      <c r="D31" s="21"/>
      <c r="E31" s="21"/>
      <c r="F31" s="21"/>
      <c r="G31" s="21"/>
      <c r="H31" s="21"/>
      <c r="I31" s="26"/>
      <c r="IP31"/>
      <c r="IQ31"/>
      <c r="IR31"/>
      <c r="IS31"/>
      <c r="IT31"/>
      <c r="IU31"/>
      <c r="IV31"/>
    </row>
    <row r="32" spans="1:9" ht="88.5" customHeight="1">
      <c r="A32" s="28"/>
      <c r="B32" s="28"/>
      <c r="C32" s="21"/>
      <c r="D32" s="21"/>
      <c r="E32" s="21"/>
      <c r="F32" s="28"/>
      <c r="G32" s="28"/>
      <c r="H32" s="28"/>
      <c r="I32" s="26"/>
    </row>
    <row r="33" spans="1:256" s="27" customFormat="1" ht="88.5" customHeight="1">
      <c r="A33" s="21"/>
      <c r="B33" s="21"/>
      <c r="C33" s="21"/>
      <c r="D33" s="21"/>
      <c r="E33" s="21"/>
      <c r="F33" s="21"/>
      <c r="G33" s="21"/>
      <c r="H33" s="21"/>
      <c r="I33" s="26"/>
      <c r="IP33"/>
      <c r="IQ33"/>
      <c r="IR33"/>
      <c r="IS33"/>
      <c r="IT33"/>
      <c r="IU33"/>
      <c r="IV33"/>
    </row>
    <row r="34" spans="1:256" s="27" customFormat="1" ht="88.5" customHeight="1">
      <c r="A34" s="15"/>
      <c r="B34" s="15"/>
      <c r="C34" s="15"/>
      <c r="D34" s="15"/>
      <c r="E34" s="15"/>
      <c r="F34" s="15"/>
      <c r="G34" s="15"/>
      <c r="H34" s="15"/>
      <c r="I34" s="22"/>
      <c r="IP34"/>
      <c r="IQ34"/>
      <c r="IR34"/>
      <c r="IS34"/>
      <c r="IT34"/>
      <c r="IU34"/>
      <c r="IV34"/>
    </row>
    <row r="35" spans="1:256" s="27" customFormat="1" ht="88.5" customHeight="1">
      <c r="A35" s="15"/>
      <c r="B35" s="15"/>
      <c r="C35" s="15"/>
      <c r="D35" s="15"/>
      <c r="E35" s="15"/>
      <c r="F35" s="15"/>
      <c r="G35" s="15"/>
      <c r="H35" s="15"/>
      <c r="I35" s="22"/>
      <c r="IP35"/>
      <c r="IQ35"/>
      <c r="IR35"/>
      <c r="IS35"/>
      <c r="IT35"/>
      <c r="IU35"/>
      <c r="IV35"/>
    </row>
    <row r="36" spans="3:5" ht="88.5" customHeight="1">
      <c r="C36" s="15"/>
      <c r="D36" s="15"/>
      <c r="E36" s="15"/>
    </row>
    <row r="37" spans="1:256" s="27" customFormat="1" ht="88.5" customHeight="1">
      <c r="A37" s="15"/>
      <c r="B37" s="15"/>
      <c r="C37" s="15"/>
      <c r="D37" s="15"/>
      <c r="E37" s="15"/>
      <c r="F37" s="15"/>
      <c r="G37" s="15"/>
      <c r="H37" s="15"/>
      <c r="I37" s="22"/>
      <c r="IP37"/>
      <c r="IQ37"/>
      <c r="IR37"/>
      <c r="IS37"/>
      <c r="IT37"/>
      <c r="IU37"/>
      <c r="IV37"/>
    </row>
    <row r="38" spans="1:256" s="27" customFormat="1" ht="88.5" customHeight="1">
      <c r="A38" s="15"/>
      <c r="B38" s="15"/>
      <c r="C38" s="15"/>
      <c r="D38" s="15"/>
      <c r="E38" s="15"/>
      <c r="F38" s="15"/>
      <c r="G38" s="15"/>
      <c r="H38" s="15"/>
      <c r="I38" s="22"/>
      <c r="IP38"/>
      <c r="IQ38"/>
      <c r="IR38"/>
      <c r="IS38"/>
      <c r="IT38"/>
      <c r="IU38"/>
      <c r="IV38"/>
    </row>
    <row r="39" spans="1:256" s="27" customFormat="1" ht="88.5" customHeight="1">
      <c r="A39" s="15"/>
      <c r="B39" s="15"/>
      <c r="C39" s="15"/>
      <c r="D39" s="15"/>
      <c r="E39" s="15"/>
      <c r="F39" s="15"/>
      <c r="G39" s="15"/>
      <c r="H39" s="15"/>
      <c r="I39" s="22"/>
      <c r="IP39"/>
      <c r="IQ39"/>
      <c r="IR39"/>
      <c r="IS39"/>
      <c r="IT39"/>
      <c r="IU39"/>
      <c r="IV39"/>
    </row>
    <row r="40" spans="3:4" ht="88.5" customHeight="1">
      <c r="C40" s="15"/>
      <c r="D40" s="15"/>
    </row>
    <row r="41" spans="3:5" ht="88.5" customHeight="1">
      <c r="C41" s="15"/>
      <c r="D41" s="15"/>
      <c r="E41" s="15"/>
    </row>
    <row r="42" spans="3:5" ht="88.5" customHeight="1">
      <c r="C42" s="15"/>
      <c r="D42" s="15"/>
      <c r="E42" s="15"/>
    </row>
    <row r="43" spans="1:256" s="27" customFormat="1" ht="88.5" customHeight="1">
      <c r="A43" s="15"/>
      <c r="B43" s="15"/>
      <c r="C43" s="15"/>
      <c r="D43" s="15"/>
      <c r="E43" s="15"/>
      <c r="F43" s="15"/>
      <c r="G43" s="15"/>
      <c r="H43" s="15"/>
      <c r="I43" s="22"/>
      <c r="IP43"/>
      <c r="IQ43"/>
      <c r="IR43"/>
      <c r="IS43"/>
      <c r="IT43"/>
      <c r="IU43"/>
      <c r="IV43"/>
    </row>
    <row r="44" spans="1:256" s="27" customFormat="1" ht="88.5" customHeight="1">
      <c r="A44" s="15"/>
      <c r="B44" s="15"/>
      <c r="C44" s="15"/>
      <c r="D44" s="15"/>
      <c r="E44" s="15"/>
      <c r="F44" s="15"/>
      <c r="G44" s="15"/>
      <c r="H44" s="15"/>
      <c r="I44" s="22"/>
      <c r="IP44"/>
      <c r="IQ44"/>
      <c r="IR44"/>
      <c r="IS44"/>
      <c r="IT44"/>
      <c r="IU44"/>
      <c r="IV44"/>
    </row>
    <row r="45" spans="1:256" s="27" customFormat="1" ht="88.5" customHeight="1">
      <c r="A45" s="15"/>
      <c r="B45" s="15"/>
      <c r="C45" s="15"/>
      <c r="D45" s="15"/>
      <c r="E45" s="15"/>
      <c r="F45" s="15"/>
      <c r="G45" s="15"/>
      <c r="H45" s="15"/>
      <c r="I45" s="22"/>
      <c r="IP45"/>
      <c r="IQ45"/>
      <c r="IR45"/>
      <c r="IS45"/>
      <c r="IT45"/>
      <c r="IU45"/>
      <c r="IV45"/>
    </row>
  </sheetData>
  <sheetProtection selectLockedCells="1" selectUnlockedCells="1"/>
  <mergeCells count="10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</mergeCells>
  <printOptions/>
  <pageMargins left="0.7875" right="0.7875" top="0.9840277777777778" bottom="0.9840277777777778" header="0.5118110236220472" footer="0.5118110236220472"/>
  <pageSetup horizontalDpi="300" verticalDpi="3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dcterms:created xsi:type="dcterms:W3CDTF">2002-09-13T10:45:14Z</dcterms:created>
  <dcterms:modified xsi:type="dcterms:W3CDTF">2024-01-09T13:29:27Z</dcterms:modified>
  <cp:category/>
  <cp:version/>
  <cp:contentType/>
  <cp:contentStatus/>
  <cp:revision>83</cp:revision>
</cp:coreProperties>
</file>